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8130" tabRatio="599" activeTab="0"/>
  </bookViews>
  <sheets>
    <sheet name="функц_стр_ра Сарыево" sheetId="1" r:id="rId1"/>
  </sheets>
  <externalReferences>
    <externalReference r:id="rId4"/>
  </externalReferences>
  <definedNames>
    <definedName name="_xlnm.Print_Titles" localSheetId="0">'функц_стр_ра Сарыево'!$13:$15</definedName>
  </definedNames>
  <calcPr fullCalcOnLoad="1"/>
</workbook>
</file>

<file path=xl/sharedStrings.xml><?xml version="1.0" encoding="utf-8"?>
<sst xmlns="http://schemas.openxmlformats.org/spreadsheetml/2006/main" count="568" uniqueCount="180">
  <si>
    <t>наименование</t>
  </si>
  <si>
    <t>Раздел,подраздел</t>
  </si>
  <si>
    <t>Целевая статья</t>
  </si>
  <si>
    <t>Вид расхода</t>
  </si>
  <si>
    <t>Общегосударственные вопросы</t>
  </si>
  <si>
    <t>0100</t>
  </si>
  <si>
    <t>0000000</t>
  </si>
  <si>
    <t>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</si>
  <si>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</si>
  <si>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</si>
  <si>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</si>
  <si>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</si>
  <si>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</si>
  <si>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</si>
  <si>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</si>
  <si>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</si>
  <si>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</si>
  <si>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</si>
  <si>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</si>
  <si>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</si>
  <si>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</si>
  <si>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</si>
  <si>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</si>
  <si>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</si>
  <si>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0707</t>
  </si>
  <si>
    <t>Социальная политика</t>
  </si>
  <si>
    <t>1000</t>
  </si>
  <si>
    <t>Пенсионное обеспечение</t>
  </si>
  <si>
    <t>1001</t>
  </si>
  <si>
    <t>1100</t>
  </si>
  <si>
    <t>Всего расходов по бюджету</t>
  </si>
  <si>
    <t>0000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</si>
  <si>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</si>
  <si>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Администрация муниципального образования Сарыевское Вязниковского района Владимирской области</t>
  </si>
  <si>
    <t xml:space="preserve">Осуществление первичного воинского учета на территории, где отсутствуют военные комиссариаты за счет субвенции из областного бюджета  </t>
  </si>
  <si>
    <t>Образование</t>
  </si>
  <si>
    <t>0700</t>
  </si>
  <si>
    <t>Молодежная политика и оздоровление детей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</si>
  <si>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</si>
  <si>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</si>
  <si>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Приложение № 3</t>
  </si>
  <si>
    <t>(тыс.руб)</t>
  </si>
  <si>
    <t>% исполнения</t>
  </si>
  <si>
    <t>Обеспечение деятельности финансовых, налоговых и таможенных органов финансового (финансово-бюджетного) надзора</t>
  </si>
  <si>
    <t>0106</t>
  </si>
  <si>
    <t>Национальная экономика</t>
  </si>
  <si>
    <t>0400</t>
  </si>
  <si>
    <t>Дорожное хозяйство (дорожные фонды)</t>
  </si>
  <si>
    <t>0409</t>
  </si>
  <si>
    <t>Культура и кинематография</t>
  </si>
  <si>
    <t>0800</t>
  </si>
  <si>
    <t>Культура</t>
  </si>
  <si>
    <t>0801</t>
  </si>
  <si>
    <t>Физическая культура и спорт</t>
  </si>
  <si>
    <t xml:space="preserve">Физическая культура </t>
  </si>
  <si>
    <t>1101</t>
  </si>
  <si>
    <t>к постановлению администрации</t>
  </si>
  <si>
    <t xml:space="preserve"> </t>
  </si>
  <si>
    <t>Другие вопросы в области национальной экономики</t>
  </si>
  <si>
    <t>0412</t>
  </si>
  <si>
    <t>0804</t>
  </si>
  <si>
    <t>Другие вопросы в области культуры, кинематографии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</si>
  <si>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</si>
  <si>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</si>
  <si>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</si>
  <si>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</si>
  <si>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500</t>
  </si>
  <si>
    <t>Резервные фонды</t>
  </si>
  <si>
    <t>0111</t>
  </si>
  <si>
    <t>Резервные фонды местных администраций</t>
  </si>
  <si>
    <t>Резерв финансовых средств на ликвидацию чрезвычайных ситуаций в муниципальном образовании Сарыевское Вязниковского района Владимирской области</t>
  </si>
  <si>
    <t>Иные бюджетные ассигнования</t>
  </si>
  <si>
    <t>800</t>
  </si>
  <si>
    <t>Другие общегосударственные вопросы</t>
  </si>
  <si>
    <t>0113</t>
  </si>
  <si>
    <t>Межбюджетные трансферты</t>
  </si>
  <si>
    <t>в том числе на доведение заработной платы до средней областной (областной бюджет)</t>
  </si>
  <si>
    <t>300</t>
  </si>
  <si>
    <t>120</t>
  </si>
  <si>
    <t>Расходы на выплаты персоналу государственных (муниципальных) органов</t>
  </si>
  <si>
    <t>850</t>
  </si>
  <si>
    <t>Уплата налогов, сборов и иных платежей</t>
  </si>
  <si>
    <t>Иные межбюджетные трансферты</t>
  </si>
  <si>
    <t>540</t>
  </si>
  <si>
    <t>Резервные средства</t>
  </si>
  <si>
    <t>870</t>
  </si>
  <si>
    <t>Муниципальные программы муниципальных образований</t>
  </si>
  <si>
    <t>240</t>
  </si>
  <si>
    <t>Иные закупки товаров, работ и услуг для обеспечения государственных (муниципальных) нужд</t>
  </si>
  <si>
    <t>110</t>
  </si>
  <si>
    <t>Расходы на выплаты персоналу казенных учреждений</t>
  </si>
  <si>
    <t>в том числе:</t>
  </si>
  <si>
    <t>Социальное обеспечение и иные выплаты населению</t>
  </si>
  <si>
    <t>Публичные нормативные социальные выплаты гражданам</t>
  </si>
  <si>
    <t>0000000000</t>
  </si>
  <si>
    <t>Закупка товаров, работ и услуг для госудаственных (муниципальных) нужд</t>
  </si>
  <si>
    <t>9990051180</t>
  </si>
  <si>
    <t>Другие вопросы в области национальной безопасности и правоохранительной деятельности</t>
  </si>
  <si>
    <t>0314</t>
  </si>
  <si>
    <t>Связь и информатика</t>
  </si>
  <si>
    <t>0410</t>
  </si>
  <si>
    <t>Глава местной администрации муниципального образования Сарыевское</t>
  </si>
  <si>
    <t>99900Г1100</t>
  </si>
  <si>
    <t>99900А1100</t>
  </si>
  <si>
    <t>99900А1900</t>
  </si>
  <si>
    <t>"Развитие муниципальной службы в муниципальном образовании Сарыевское Вязниковского района на 2019-2021 годы"</t>
  </si>
  <si>
    <t>0100000000</t>
  </si>
  <si>
    <t>99900Т3000</t>
  </si>
  <si>
    <t>99900Р2000</t>
  </si>
  <si>
    <t>Расходы на содержание имущества, находящегося в собственности муниципального образования, и приобретение имущества в муниципальную собственность</t>
  </si>
  <si>
    <t>0300000000</t>
  </si>
  <si>
    <t>0300004000</t>
  </si>
  <si>
    <t>Расходы на обеспечение охраны жизни людей на водных объектах</t>
  </si>
  <si>
    <t>Расходы на обеспечение пожарной безопастности в муниципальном образовании</t>
  </si>
  <si>
    <t>0400005000</t>
  </si>
  <si>
    <t>040000000</t>
  </si>
  <si>
    <t xml:space="preserve">Расходы на содержание пожарного депо и пожарного транспорта в муниципальном образовании </t>
  </si>
  <si>
    <t>0400000000</t>
  </si>
  <si>
    <t>0400006000</t>
  </si>
  <si>
    <t>Расходы на профилактику преступлений и правонарушений в муниципальном образовании</t>
  </si>
  <si>
    <t>0500000000</t>
  </si>
  <si>
    <t>0500007000</t>
  </si>
  <si>
    <t>Общеэкономические вопросы</t>
  </si>
  <si>
    <t>0401</t>
  </si>
  <si>
    <t>"Об организации общественных работ в муниципальном образовании Сарыевское Вязниковского района Владимирской области на 2019-2021 годы"</t>
  </si>
  <si>
    <t>0600000000</t>
  </si>
  <si>
    <t>Расходы на организацию общественных работ в муниципальном образовании</t>
  </si>
  <si>
    <t>0600008000</t>
  </si>
  <si>
    <t>Расходы на содержание автомобильных дорог общего пользования местного значения в зимний и летний периоды</t>
  </si>
  <si>
    <t>0700000000</t>
  </si>
  <si>
    <t>0700009000</t>
  </si>
  <si>
    <t>Расходы на информатизационное обеспечение в муниципальном образовании</t>
  </si>
  <si>
    <t>0800000000</t>
  </si>
  <si>
    <t>0800010000</t>
  </si>
  <si>
    <t>Расходы на оформление земельных участков, образуемых в счет земельных долей, находящихся в муниципальном образовании</t>
  </si>
  <si>
    <t>0900000000</t>
  </si>
  <si>
    <t>0900011000</t>
  </si>
  <si>
    <t>Расходы на создание условий для развития малого и среднего предпринимательства на территории</t>
  </si>
  <si>
    <t>1000000000</t>
  </si>
  <si>
    <t>1000020000</t>
  </si>
  <si>
    <t>1000012000</t>
  </si>
  <si>
    <t>Расходы на реконструкцию, капитальный ремонт многоквартирных домов и содержание незаселенных жилых помещений в муниципальном жилищном фонде муниципального образования</t>
  </si>
  <si>
    <t>1100000000</t>
  </si>
  <si>
    <t>1100013000</t>
  </si>
  <si>
    <t>Расходы на сохранение и реконструкцию воено-мемориальных объектов в муниципальном образовании</t>
  </si>
  <si>
    <t>1200000000</t>
  </si>
  <si>
    <t>1200014000</t>
  </si>
  <si>
    <t>расходы на уличное освещение</t>
  </si>
  <si>
    <t>расходы на озеленение</t>
  </si>
  <si>
    <t>расходы на организацию и содержание мест захоронения</t>
  </si>
  <si>
    <t>расходы на прочие мероприятия по благоустройству</t>
  </si>
  <si>
    <t>13000Б1000</t>
  </si>
  <si>
    <t>13000Б2000</t>
  </si>
  <si>
    <t>13000Б3000</t>
  </si>
  <si>
    <t>13000Б4000</t>
  </si>
  <si>
    <t>1300000000</t>
  </si>
  <si>
    <t>Охрана окружающей среды</t>
  </si>
  <si>
    <t>0600</t>
  </si>
  <si>
    <t>Расходы на санкционированную свалку</t>
  </si>
  <si>
    <t>0605</t>
  </si>
  <si>
    <t>99900С5000</t>
  </si>
  <si>
    <t>Расходы на доплату к пенсиям муниципальных служающих</t>
  </si>
  <si>
    <t>0100041000</t>
  </si>
  <si>
    <t>310</t>
  </si>
  <si>
    <t>"Обеспечение охраны жизни людей на водных объектах муниципального образования Сарыевское Вязниковского района Владимирской области на 2019-2021 годы"</t>
  </si>
  <si>
    <t>"Пожарная безопасность муниципального образования Сарыевское Вязниковского района Владимирской области на 2019-2021 годы"</t>
  </si>
  <si>
    <t>"Пожарная безопасность  муниципального образования Сарыевское Вязниковского района Владимирской области на 2019-2021 годы"</t>
  </si>
  <si>
    <t>"Профилактика преступлений и правонарушений в муниципальном образовании Сарыевское Вязниковского района Владимирской области на 2018-2022 годы"</t>
  </si>
  <si>
    <t>"Содержание автомобильных дорог общего пользования местного значения муниципального образования Сарыевское Вязниковского района Владимирской области на 2018-2020 годы"</t>
  </si>
  <si>
    <t>"Информатизация муниципального образования Сарыевское Вязниковского района Владимирской области на 2019-2021 годы"</t>
  </si>
  <si>
    <t>"Оформление земельных участков, образуемых в счет земельных долей, находящихся в муниципальной собственности муниципального образования Сарыевское  на 2019-2021 годы"</t>
  </si>
  <si>
    <t>"Создание условий для развития малого и среднего предпринимательства на территории муниципального образования Сарыевское Вязниковского района Владимирской области на 2018-2022 годы"</t>
  </si>
  <si>
    <t>"Реконструкция, капитальный ремонт многоквартирных домов и содержание незаселенных жилых помещений в муниципальном жилищном фонде муниципального образования Сарыевское Вязниковского района Владимирской области на 2019-2021 годы"</t>
  </si>
  <si>
    <t>"Сохранение и реконструкция военно-мемориальных объектов  муниципального образования  Сарыевское на 2019-2021 годы"</t>
  </si>
  <si>
    <t>"Благоустройство территории муниципального образования Сарыевское Вязниковского района Владимирской области на 2018-2022 годы"</t>
  </si>
  <si>
    <t>План на 2020 год</t>
  </si>
  <si>
    <t>Содержание имущества, находящегося в собственности муниципального образования Сарыевское, и приобретение имущества в муниципальную собственность в 2020-2023 годах</t>
  </si>
  <si>
    <t>Исполнение бюджета муниципального образования Сарыевское Вязниковского района Владимирской области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                                          за 1 полугодие 2020 года</t>
  </si>
  <si>
    <t>Исполнено за 1 полугодие 2020 г</t>
  </si>
  <si>
    <t>от 23.07.2020 года №30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</si>
</sst>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_ ;[Red]\-0\ "/>
  </numFmts>
  <fonts count="58">
    <font>
      <sz val="10"/>
      <name val="Arial Cyr"/>
      <family val="2"/>
    </font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i/>
      <sz val="9"/>
      <name val="Arial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7"/>
      <name val="Arial Cyr"/>
      <family val="2"/>
    </font>
    <font>
      <sz val="8"/>
      <name val="Arial Cyr"/>
      <family val="0"/>
    </font>
    <font>
      <i/>
      <sz val="9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b/>
      <i/>
      <sz val="7"/>
      <name val="Arial Cyr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justify"/>
    </xf>
    <xf numFmtId="0" fontId="3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justify" wrapText="1"/>
    </xf>
    <xf numFmtId="49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3" fillId="0" borderId="10" xfId="0" applyNumberFormat="1" applyFont="1" applyBorder="1" applyAlignment="1">
      <alignment horizontal="justify" wrapText="1"/>
    </xf>
    <xf numFmtId="0" fontId="3" fillId="0" borderId="10" xfId="0" applyFont="1" applyBorder="1" applyAlignment="1">
      <alignment horizontal="justify"/>
    </xf>
    <xf numFmtId="0" fontId="11" fillId="0" borderId="0" xfId="0" applyFont="1" applyAlignment="1">
      <alignment/>
    </xf>
    <xf numFmtId="49" fontId="3" fillId="0" borderId="11" xfId="0" applyNumberFormat="1" applyFont="1" applyBorder="1" applyAlignment="1">
      <alignment horizontal="justify" wrapText="1"/>
    </xf>
    <xf numFmtId="0" fontId="12" fillId="0" borderId="0" xfId="0" applyFont="1" applyAlignment="1">
      <alignment/>
    </xf>
    <xf numFmtId="0" fontId="3" fillId="0" borderId="0" xfId="0" applyFont="1" applyAlignment="1">
      <alignment horizontal="justify"/>
    </xf>
    <xf numFmtId="1" fontId="3" fillId="0" borderId="0" xfId="0" applyNumberFormat="1" applyFont="1" applyAlignment="1">
      <alignment horizontal="center"/>
    </xf>
    <xf numFmtId="0" fontId="13" fillId="0" borderId="10" xfId="0" applyFont="1" applyBorder="1" applyAlignment="1">
      <alignment horizontal="justify"/>
    </xf>
    <xf numFmtId="49" fontId="13" fillId="0" borderId="10" xfId="0" applyNumberFormat="1" applyFont="1" applyBorder="1" applyAlignment="1">
      <alignment horizontal="center"/>
    </xf>
    <xf numFmtId="0" fontId="14" fillId="0" borderId="12" xfId="0" applyFont="1" applyBorder="1" applyAlignment="1">
      <alignment horizontal="justify" wrapText="1"/>
    </xf>
    <xf numFmtId="49" fontId="14" fillId="0" borderId="12" xfId="0" applyNumberFormat="1" applyFont="1" applyBorder="1" applyAlignment="1">
      <alignment horizontal="center"/>
    </xf>
    <xf numFmtId="0" fontId="13" fillId="0" borderId="10" xfId="0" applyFont="1" applyBorder="1" applyAlignment="1">
      <alignment horizontal="justify" wrapText="1"/>
    </xf>
    <xf numFmtId="49" fontId="13" fillId="0" borderId="10" xfId="0" applyNumberFormat="1" applyFont="1" applyBorder="1" applyAlignment="1">
      <alignment horizontal="justify" wrapText="1"/>
    </xf>
    <xf numFmtId="0" fontId="14" fillId="0" borderId="10" xfId="0" applyFont="1" applyBorder="1" applyAlignment="1">
      <alignment horizontal="justify" wrapText="1"/>
    </xf>
    <xf numFmtId="49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justify" wrapText="1"/>
    </xf>
    <xf numFmtId="0" fontId="15" fillId="0" borderId="10" xfId="0" applyFont="1" applyBorder="1" applyAlignment="1">
      <alignment horizontal="justify"/>
    </xf>
    <xf numFmtId="49" fontId="15" fillId="0" borderId="10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horizontal="justify" wrapText="1"/>
    </xf>
    <xf numFmtId="49" fontId="13" fillId="0" borderId="11" xfId="0" applyNumberFormat="1" applyFont="1" applyBorder="1" applyAlignment="1">
      <alignment horizontal="justify" wrapText="1"/>
    </xf>
    <xf numFmtId="0" fontId="16" fillId="0" borderId="10" xfId="0" applyFont="1" applyBorder="1" applyAlignment="1">
      <alignment horizontal="justify"/>
    </xf>
    <xf numFmtId="49" fontId="16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172" fontId="14" fillId="0" borderId="13" xfId="0" applyNumberFormat="1" applyFont="1" applyBorder="1" applyAlignment="1">
      <alignment horizontal="center"/>
    </xf>
    <xf numFmtId="172" fontId="13" fillId="0" borderId="14" xfId="0" applyNumberFormat="1" applyFont="1" applyBorder="1" applyAlignment="1">
      <alignment horizontal="center"/>
    </xf>
    <xf numFmtId="172" fontId="3" fillId="0" borderId="14" xfId="0" applyNumberFormat="1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15" fillId="0" borderId="14" xfId="0" applyNumberFormat="1" applyFont="1" applyBorder="1" applyAlignment="1">
      <alignment horizontal="center"/>
    </xf>
    <xf numFmtId="172" fontId="8" fillId="0" borderId="14" xfId="0" applyNumberFormat="1" applyFont="1" applyBorder="1" applyAlignment="1">
      <alignment horizontal="center"/>
    </xf>
    <xf numFmtId="172" fontId="16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10" fillId="0" borderId="15" xfId="0" applyNumberFormat="1" applyFont="1" applyBorder="1" applyAlignment="1">
      <alignment horizontal="center"/>
    </xf>
    <xf numFmtId="172" fontId="4" fillId="0" borderId="15" xfId="0" applyNumberFormat="1" applyFont="1" applyBorder="1" applyAlignment="1">
      <alignment horizontal="center"/>
    </xf>
    <xf numFmtId="172" fontId="18" fillId="0" borderId="15" xfId="0" applyNumberFormat="1" applyFont="1" applyBorder="1" applyAlignment="1">
      <alignment horizontal="center"/>
    </xf>
    <xf numFmtId="172" fontId="10" fillId="0" borderId="15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justify" wrapText="1"/>
    </xf>
    <xf numFmtId="49" fontId="3" fillId="0" borderId="12" xfId="0" applyNumberFormat="1" applyFont="1" applyBorder="1" applyAlignment="1">
      <alignment horizontal="center"/>
    </xf>
    <xf numFmtId="172" fontId="3" fillId="0" borderId="13" xfId="0" applyNumberFormat="1" applyFont="1" applyBorder="1" applyAlignment="1">
      <alignment horizontal="center"/>
    </xf>
    <xf numFmtId="172" fontId="18" fillId="0" borderId="17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justify" wrapText="1"/>
    </xf>
    <xf numFmtId="0" fontId="10" fillId="0" borderId="19" xfId="0" applyFont="1" applyBorder="1" applyAlignment="1">
      <alignment horizontal="center"/>
    </xf>
    <xf numFmtId="49" fontId="13" fillId="0" borderId="20" xfId="0" applyNumberFormat="1" applyFont="1" applyBorder="1" applyAlignment="1">
      <alignment horizontal="center"/>
    </xf>
    <xf numFmtId="172" fontId="13" fillId="0" borderId="21" xfId="0" applyNumberFormat="1" applyFont="1" applyBorder="1" applyAlignment="1">
      <alignment horizontal="center"/>
    </xf>
    <xf numFmtId="172" fontId="0" fillId="0" borderId="15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172" fontId="19" fillId="0" borderId="15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justify" wrapText="1"/>
    </xf>
    <xf numFmtId="172" fontId="20" fillId="0" borderId="15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justify" wrapText="1"/>
    </xf>
    <xf numFmtId="49" fontId="8" fillId="0" borderId="12" xfId="0" applyNumberFormat="1" applyFont="1" applyBorder="1" applyAlignment="1">
      <alignment horizontal="center"/>
    </xf>
    <xf numFmtId="172" fontId="8" fillId="0" borderId="13" xfId="0" applyNumberFormat="1" applyFont="1" applyBorder="1" applyAlignment="1">
      <alignment horizontal="center"/>
    </xf>
    <xf numFmtId="172" fontId="19" fillId="0" borderId="17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justify" wrapText="1"/>
    </xf>
    <xf numFmtId="49" fontId="14" fillId="0" borderId="22" xfId="0" applyNumberFormat="1" applyFont="1" applyBorder="1" applyAlignment="1">
      <alignment horizontal="center"/>
    </xf>
    <xf numFmtId="172" fontId="14" fillId="0" borderId="24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justify" wrapText="1"/>
    </xf>
    <xf numFmtId="0" fontId="22" fillId="0" borderId="0" xfId="0" applyFont="1" applyAlignment="1">
      <alignment/>
    </xf>
    <xf numFmtId="11" fontId="13" fillId="0" borderId="10" xfId="0" applyNumberFormat="1" applyFont="1" applyBorder="1" applyAlignment="1">
      <alignment horizontal="justify" wrapText="1"/>
    </xf>
    <xf numFmtId="0" fontId="2" fillId="0" borderId="10" xfId="0" applyFont="1" applyBorder="1" applyAlignment="1">
      <alignment horizontal="justify"/>
    </xf>
    <xf numFmtId="49" fontId="3" fillId="0" borderId="2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justify" wrapText="1"/>
    </xf>
    <xf numFmtId="49" fontId="8" fillId="0" borderId="15" xfId="0" applyNumberFormat="1" applyFont="1" applyBorder="1" applyAlignment="1">
      <alignment horizontal="center"/>
    </xf>
    <xf numFmtId="172" fontId="8" fillId="0" borderId="1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justify" wrapText="1"/>
    </xf>
    <xf numFmtId="172" fontId="3" fillId="0" borderId="1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justify" wrapText="1"/>
    </xf>
    <xf numFmtId="49" fontId="3" fillId="0" borderId="15" xfId="0" applyNumberFormat="1" applyFont="1" applyBorder="1" applyAlignment="1">
      <alignment horizontal="center"/>
    </xf>
    <xf numFmtId="172" fontId="3" fillId="0" borderId="15" xfId="0" applyNumberFormat="1" applyFont="1" applyBorder="1" applyAlignment="1">
      <alignment horizontal="center"/>
    </xf>
    <xf numFmtId="172" fontId="19" fillId="0" borderId="15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justify" wrapText="1"/>
    </xf>
    <xf numFmtId="0" fontId="6" fillId="0" borderId="10" xfId="0" applyFont="1" applyBorder="1" applyAlignment="1">
      <alignment horizontal="justify" wrapText="1"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justify" wrapText="1"/>
    </xf>
    <xf numFmtId="49" fontId="3" fillId="0" borderId="25" xfId="0" applyNumberFormat="1" applyFont="1" applyBorder="1" applyAlignment="1">
      <alignment horizontal="justify" wrapText="1"/>
    </xf>
    <xf numFmtId="0" fontId="3" fillId="0" borderId="12" xfId="0" applyFont="1" applyBorder="1" applyAlignment="1">
      <alignment horizontal="justify" wrapText="1"/>
    </xf>
    <xf numFmtId="172" fontId="6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justify" wrapText="1"/>
    </xf>
    <xf numFmtId="172" fontId="6" fillId="0" borderId="14" xfId="0" applyNumberFormat="1" applyFont="1" applyBorder="1" applyAlignment="1">
      <alignment horizontal="center"/>
    </xf>
    <xf numFmtId="172" fontId="23" fillId="0" borderId="15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justify" wrapText="1"/>
    </xf>
    <xf numFmtId="172" fontId="3" fillId="0" borderId="26" xfId="0" applyNumberFormat="1" applyFont="1" applyBorder="1" applyAlignment="1">
      <alignment horizontal="center"/>
    </xf>
    <xf numFmtId="172" fontId="23" fillId="0" borderId="1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justify" wrapText="1"/>
    </xf>
    <xf numFmtId="49" fontId="6" fillId="0" borderId="15" xfId="0" applyNumberFormat="1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2" fontId="13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justify" wrapText="1"/>
    </xf>
    <xf numFmtId="11" fontId="6" fillId="0" borderId="10" xfId="0" applyNumberFormat="1" applyFont="1" applyBorder="1" applyAlignment="1">
      <alignment horizontal="justify" wrapText="1"/>
    </xf>
    <xf numFmtId="49" fontId="6" fillId="0" borderId="15" xfId="0" applyNumberFormat="1" applyFont="1" applyBorder="1" applyAlignment="1">
      <alignment horizontal="center"/>
    </xf>
    <xf numFmtId="0" fontId="6" fillId="0" borderId="10" xfId="0" applyFont="1" applyBorder="1" applyAlignment="1">
      <alignment horizontal="justify"/>
    </xf>
    <xf numFmtId="49" fontId="6" fillId="0" borderId="22" xfId="0" applyNumberFormat="1" applyFont="1" applyBorder="1" applyAlignment="1">
      <alignment horizontal="center"/>
    </xf>
    <xf numFmtId="0" fontId="14" fillId="0" borderId="23" xfId="0" applyFont="1" applyBorder="1" applyAlignment="1">
      <alignment horizontal="justify" wrapText="1"/>
    </xf>
    <xf numFmtId="49" fontId="14" fillId="0" borderId="14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49" fontId="14" fillId="0" borderId="27" xfId="0" applyNumberFormat="1" applyFont="1" applyBorder="1" applyAlignment="1">
      <alignment horizontal="center"/>
    </xf>
    <xf numFmtId="172" fontId="14" fillId="0" borderId="10" xfId="0" applyNumberFormat="1" applyFont="1" applyBorder="1" applyAlignment="1">
      <alignment horizontal="center"/>
    </xf>
    <xf numFmtId="0" fontId="6" fillId="0" borderId="23" xfId="0" applyFont="1" applyBorder="1" applyAlignment="1">
      <alignment horizontal="justify" wrapText="1"/>
    </xf>
    <xf numFmtId="49" fontId="6" fillId="0" borderId="14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justify" wrapText="1"/>
    </xf>
    <xf numFmtId="49" fontId="3" fillId="0" borderId="28" xfId="0" applyNumberFormat="1" applyFont="1" applyBorder="1" applyAlignment="1">
      <alignment horizontal="center"/>
    </xf>
    <xf numFmtId="49" fontId="14" fillId="0" borderId="29" xfId="0" applyNumberFormat="1" applyFont="1" applyBorder="1" applyAlignment="1">
      <alignment horizontal="justify" wrapText="1"/>
    </xf>
    <xf numFmtId="49" fontId="14" fillId="0" borderId="30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justify" wrapText="1"/>
    </xf>
    <xf numFmtId="49" fontId="3" fillId="0" borderId="31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justify" wrapText="1"/>
    </xf>
    <xf numFmtId="49" fontId="6" fillId="0" borderId="16" xfId="0" applyNumberFormat="1" applyFont="1" applyBorder="1" applyAlignment="1">
      <alignment horizontal="justify" wrapText="1"/>
    </xf>
    <xf numFmtId="0" fontId="21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7" fillId="0" borderId="2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4;&#1086;&#1082;&#1091;&#1084;&#1077;&#1085;&#1090;&#1099;%20&#1076;&#1083;&#1103;%20&#1088;&#1072;&#1073;&#1086;&#1090;&#1099;\&#1052;&#1054;%20&#1057;&#1072;&#1088;&#1099;&#1077;&#1074;&#1089;&#1082;&#1086;&#1077;\2019\&#1059;&#1090;&#1086;&#1095;&#1085;&#1077;&#1085;&#1080;&#1077;%20&#1073;&#1102;&#1076;&#1078;&#1077;&#1090;&#1072;%20&#8470;1\&#1087;&#1088;&#1080;&#1083;.%204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7">
          <cell r="A27" t="str">
            <v>Муниципальные программы муниципальных образований</v>
          </cell>
          <cell r="B27" t="str">
            <v>0104</v>
          </cell>
          <cell r="C27" t="str">
            <v>0000000000</v>
          </cell>
          <cell r="D27" t="str">
            <v>000</v>
          </cell>
        </row>
        <row r="28">
          <cell r="A28" t="str">
            <v>"Развитие муниципальной службы в муниципальном образовании Сарыевское Вязниковского района на 2019-2021 годы"</v>
          </cell>
          <cell r="B28" t="str">
            <v>0000</v>
          </cell>
          <cell r="C28" t="str">
            <v>0100000000</v>
          </cell>
          <cell r="D28" t="str">
            <v>000</v>
          </cell>
        </row>
        <row r="29">
          <cell r="A29" t="str">
            <v>Расходы на мероприятия на повышение квалификации муниципальных служащих</v>
          </cell>
          <cell r="B29" t="str">
            <v>0104</v>
          </cell>
          <cell r="C29" t="str">
            <v>0100001000</v>
          </cell>
          <cell r="D29" t="str">
            <v>000</v>
          </cell>
        </row>
        <row r="30">
          <cell r="A30" t="str">
            <v>Закупка товаров, работ и услуг для государственных (муниципальных) нужд</v>
          </cell>
          <cell r="B30" t="str">
            <v>0104</v>
          </cell>
          <cell r="C30" t="str">
            <v>0100001000</v>
          </cell>
          <cell r="D30" t="str">
            <v>200</v>
          </cell>
        </row>
        <row r="31">
          <cell r="A31" t="str">
            <v>Иные закупки товаров, работ и услуг для обеспечения государственных (муниципальных) нужд</v>
          </cell>
          <cell r="B31" t="str">
            <v>0104</v>
          </cell>
          <cell r="C31" t="str">
            <v>0100001000</v>
          </cell>
          <cell r="D31" t="str">
            <v>240</v>
          </cell>
        </row>
        <row r="32">
          <cell r="A32" t="str">
            <v>Расходы на уплату прочих налогов, сборов и иных платежей</v>
          </cell>
          <cell r="B32" t="str">
            <v>0104</v>
          </cell>
          <cell r="C32" t="str">
            <v>0100002000</v>
          </cell>
          <cell r="D32" t="str">
            <v>000</v>
          </cell>
        </row>
        <row r="33">
          <cell r="A33" t="str">
            <v>Иные бюджетные ассигнования</v>
          </cell>
          <cell r="B33" t="str">
            <v>0104</v>
          </cell>
          <cell r="C33" t="str">
            <v>0100002000</v>
          </cell>
          <cell r="D33" t="str">
            <v>800</v>
          </cell>
          <cell r="E33">
            <v>1.6</v>
          </cell>
        </row>
        <row r="47">
          <cell r="C47" t="str">
            <v>0200000000</v>
          </cell>
        </row>
        <row r="48">
          <cell r="C48" t="str">
            <v>02000003000</v>
          </cell>
        </row>
        <row r="49">
          <cell r="C49" t="str">
            <v>0200003000</v>
          </cell>
        </row>
        <row r="50">
          <cell r="C50" t="str">
            <v>0200003000</v>
          </cell>
        </row>
        <row r="51">
          <cell r="C51" t="str">
            <v>0200003000</v>
          </cell>
        </row>
        <row r="52">
          <cell r="C52" t="str">
            <v>0200003000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4"/>
  <sheetViews>
    <sheetView tabSelected="1" zoomScalePageLayoutView="0" workbookViewId="0" topLeftCell="A146">
      <selection activeCell="G25" sqref="G25:G27"/>
    </sheetView>
  </sheetViews>
  <sheetFormatPr defaultColWidth="9.00390625" defaultRowHeight="12.75"/>
  <cols>
    <col min="1" max="1" width="38.75390625" style="1" customWidth="1"/>
    <col min="2" max="2" width="7.75390625" style="0" customWidth="1"/>
    <col min="3" max="3" width="10.75390625" style="2" customWidth="1"/>
    <col min="4" max="4" width="9.00390625" style="2" customWidth="1"/>
    <col min="5" max="5" width="10.00390625" style="3" customWidth="1"/>
    <col min="6" max="6" width="9.375" style="0" customWidth="1"/>
    <col min="7" max="7" width="9.625" style="0" customWidth="1"/>
  </cols>
  <sheetData>
    <row r="1" spans="1:7" ht="12.75" customHeight="1">
      <c r="A1" s="4"/>
      <c r="B1" s="5"/>
      <c r="C1" s="136" t="s">
        <v>40</v>
      </c>
      <c r="D1" s="136"/>
      <c r="E1" s="136"/>
      <c r="F1" s="136"/>
      <c r="G1" s="136"/>
    </row>
    <row r="2" spans="1:7" ht="12.75" customHeight="1">
      <c r="A2" s="4"/>
      <c r="B2" s="5"/>
      <c r="C2" s="136" t="s">
        <v>56</v>
      </c>
      <c r="D2" s="136"/>
      <c r="E2" s="136"/>
      <c r="F2" s="136"/>
      <c r="G2" s="136"/>
    </row>
    <row r="3" spans="1:7" ht="12" customHeight="1">
      <c r="A3" s="4"/>
      <c r="B3" s="5"/>
      <c r="C3" s="136" t="s">
        <v>179</v>
      </c>
      <c r="D3" s="136"/>
      <c r="E3" s="136"/>
      <c r="F3" s="136"/>
      <c r="G3" s="136"/>
    </row>
    <row r="4" spans="1:7" ht="3" customHeight="1">
      <c r="A4" s="4"/>
      <c r="B4" s="7"/>
      <c r="C4" s="142" t="s">
        <v>57</v>
      </c>
      <c r="D4" s="142"/>
      <c r="E4" s="142"/>
      <c r="F4" s="142"/>
      <c r="G4" s="142"/>
    </row>
    <row r="5" spans="1:7" ht="8.25" customHeight="1">
      <c r="A5" s="4"/>
      <c r="B5" s="5"/>
      <c r="C5" s="142" t="s">
        <v>57</v>
      </c>
      <c r="D5" s="142"/>
      <c r="E5" s="142"/>
      <c r="F5" s="142"/>
      <c r="G5" s="142"/>
    </row>
    <row r="6" spans="1:5" ht="12.75" customHeight="1" hidden="1">
      <c r="A6" s="4"/>
      <c r="B6" s="5"/>
      <c r="C6" s="40"/>
      <c r="D6" s="40"/>
      <c r="E6" s="40"/>
    </row>
    <row r="7" spans="1:5" ht="12.75" customHeight="1" hidden="1">
      <c r="A7" s="4"/>
      <c r="B7" s="5"/>
      <c r="C7" s="40"/>
      <c r="D7" s="40"/>
      <c r="E7" s="40"/>
    </row>
    <row r="8" spans="1:5" ht="9" customHeight="1">
      <c r="A8" s="4"/>
      <c r="B8" s="5"/>
      <c r="C8" s="6"/>
      <c r="D8" s="8"/>
      <c r="E8" s="8"/>
    </row>
    <row r="9" spans="1:7" ht="25.5" customHeight="1">
      <c r="A9" s="137" t="s">
        <v>177</v>
      </c>
      <c r="B9" s="137"/>
      <c r="C9" s="137"/>
      <c r="D9" s="137"/>
      <c r="E9" s="137"/>
      <c r="F9" s="137"/>
      <c r="G9" s="137"/>
    </row>
    <row r="10" spans="1:7" ht="27.75" customHeight="1">
      <c r="A10" s="137"/>
      <c r="B10" s="137"/>
      <c r="C10" s="137"/>
      <c r="D10" s="137"/>
      <c r="E10" s="137"/>
      <c r="F10" s="137"/>
      <c r="G10" s="137"/>
    </row>
    <row r="11" spans="1:5" ht="8.25" customHeight="1">
      <c r="A11" s="138"/>
      <c r="B11" s="138"/>
      <c r="C11" s="138"/>
      <c r="D11" s="138"/>
      <c r="E11" s="138"/>
    </row>
    <row r="12" spans="1:7" ht="9.75" customHeight="1">
      <c r="A12" s="10"/>
      <c r="B12" s="9"/>
      <c r="C12" s="9"/>
      <c r="D12" s="9"/>
      <c r="E12" s="9"/>
      <c r="F12" s="2"/>
      <c r="G12" s="67" t="s">
        <v>41</v>
      </c>
    </row>
    <row r="13" spans="1:7" ht="12.75" customHeight="1">
      <c r="A13" s="143" t="s">
        <v>0</v>
      </c>
      <c r="B13" s="144" t="s">
        <v>1</v>
      </c>
      <c r="C13" s="145" t="s">
        <v>2</v>
      </c>
      <c r="D13" s="145" t="s">
        <v>3</v>
      </c>
      <c r="E13" s="141" t="s">
        <v>175</v>
      </c>
      <c r="F13" s="139" t="s">
        <v>178</v>
      </c>
      <c r="G13" s="139" t="s">
        <v>42</v>
      </c>
    </row>
    <row r="14" spans="1:7" ht="32.25" customHeight="1">
      <c r="A14" s="143"/>
      <c r="B14" s="144"/>
      <c r="C14" s="145"/>
      <c r="D14" s="145"/>
      <c r="E14" s="141"/>
      <c r="F14" s="140"/>
      <c r="G14" s="140"/>
    </row>
    <row r="15" spans="1:7" ht="12" customHeight="1">
      <c r="A15" s="65">
        <v>1</v>
      </c>
      <c r="B15" s="11">
        <v>2</v>
      </c>
      <c r="C15" s="11">
        <v>3</v>
      </c>
      <c r="D15" s="11">
        <v>4</v>
      </c>
      <c r="E15" s="66">
        <v>5</v>
      </c>
      <c r="F15" s="48">
        <v>6</v>
      </c>
      <c r="G15" s="48">
        <v>7</v>
      </c>
    </row>
    <row r="16" spans="1:7" ht="18" customHeight="1">
      <c r="A16" s="27" t="s">
        <v>4</v>
      </c>
      <c r="B16" s="28" t="s">
        <v>5</v>
      </c>
      <c r="C16" s="28" t="s">
        <v>6</v>
      </c>
      <c r="D16" s="28" t="s">
        <v>7</v>
      </c>
      <c r="E16" s="41">
        <f>E17+E35+E39+E45</f>
        <v>3479.1</v>
      </c>
      <c r="F16" s="41">
        <f>F17+F35+F39+F45</f>
        <v>1570.3999999999999</v>
      </c>
      <c r="G16" s="55">
        <f aca="true" t="shared" si="0" ref="G16:G76">F16/E16*100</f>
        <v>45.13811043085855</v>
      </c>
    </row>
    <row r="17" spans="1:7" s="17" customFormat="1" ht="77.25" customHeight="1">
      <c r="A17" s="29" t="s">
        <v>8</v>
      </c>
      <c r="B17" s="26" t="s">
        <v>9</v>
      </c>
      <c r="C17" s="26" t="s">
        <v>94</v>
      </c>
      <c r="D17" s="26" t="s">
        <v>7</v>
      </c>
      <c r="E17" s="42">
        <f>E18+E21+E28</f>
        <v>2649.1</v>
      </c>
      <c r="F17" s="42">
        <f>F18+F21+F28</f>
        <v>1141.1999999999998</v>
      </c>
      <c r="G17" s="51">
        <f t="shared" si="0"/>
        <v>43.07878147295307</v>
      </c>
    </row>
    <row r="18" spans="1:7" s="16" customFormat="1" ht="27" customHeight="1">
      <c r="A18" s="97" t="s">
        <v>101</v>
      </c>
      <c r="B18" s="98" t="s">
        <v>9</v>
      </c>
      <c r="C18" s="98" t="s">
        <v>102</v>
      </c>
      <c r="D18" s="14" t="s">
        <v>7</v>
      </c>
      <c r="E18" s="43">
        <f>E19</f>
        <v>576.9</v>
      </c>
      <c r="F18" s="43">
        <f>F19</f>
        <v>267</v>
      </c>
      <c r="G18" s="53">
        <f t="shared" si="0"/>
        <v>46.281851274050965</v>
      </c>
    </row>
    <row r="19" spans="1:7" s="16" customFormat="1" ht="57" customHeight="1">
      <c r="A19" s="13" t="s">
        <v>63</v>
      </c>
      <c r="B19" s="14" t="s">
        <v>9</v>
      </c>
      <c r="C19" s="14" t="s">
        <v>102</v>
      </c>
      <c r="D19" s="14" t="s">
        <v>62</v>
      </c>
      <c r="E19" s="43">
        <f>E20</f>
        <v>576.9</v>
      </c>
      <c r="F19" s="43">
        <f>F20</f>
        <v>267</v>
      </c>
      <c r="G19" s="53">
        <f aca="true" t="shared" si="1" ref="G19:G34">F19/E19*100</f>
        <v>46.281851274050965</v>
      </c>
    </row>
    <row r="20" spans="1:7" s="16" customFormat="1" ht="26.25" customHeight="1">
      <c r="A20" s="13" t="s">
        <v>79</v>
      </c>
      <c r="B20" s="14" t="s">
        <v>9</v>
      </c>
      <c r="C20" s="14" t="s">
        <v>102</v>
      </c>
      <c r="D20" s="14" t="s">
        <v>78</v>
      </c>
      <c r="E20" s="43">
        <v>576.9</v>
      </c>
      <c r="F20" s="53">
        <v>267</v>
      </c>
      <c r="G20" s="53">
        <f t="shared" si="1"/>
        <v>46.281851274050965</v>
      </c>
    </row>
    <row r="21" spans="1:7" s="16" customFormat="1" ht="39" customHeight="1">
      <c r="A21" s="99" t="s">
        <v>33</v>
      </c>
      <c r="B21" s="98" t="s">
        <v>9</v>
      </c>
      <c r="C21" s="98" t="s">
        <v>103</v>
      </c>
      <c r="D21" s="98" t="s">
        <v>7</v>
      </c>
      <c r="E21" s="104">
        <f>E23+E25+E27</f>
        <v>2055</v>
      </c>
      <c r="F21" s="104">
        <f>F22+F24+F26</f>
        <v>857.1</v>
      </c>
      <c r="G21" s="105">
        <f t="shared" si="1"/>
        <v>41.70802919708029</v>
      </c>
    </row>
    <row r="22" spans="1:7" s="16" customFormat="1" ht="58.5" customHeight="1">
      <c r="A22" s="13" t="s">
        <v>63</v>
      </c>
      <c r="B22" s="14" t="s">
        <v>9</v>
      </c>
      <c r="C22" s="14" t="s">
        <v>103</v>
      </c>
      <c r="D22" s="14" t="s">
        <v>62</v>
      </c>
      <c r="E22" s="43">
        <f>E23</f>
        <v>2053.9</v>
      </c>
      <c r="F22" s="43">
        <f>F23</f>
        <v>856</v>
      </c>
      <c r="G22" s="53">
        <f t="shared" si="1"/>
        <v>41.67680997127416</v>
      </c>
    </row>
    <row r="23" spans="1:7" s="16" customFormat="1" ht="26.25" customHeight="1">
      <c r="A23" s="13" t="s">
        <v>79</v>
      </c>
      <c r="B23" s="14" t="s">
        <v>9</v>
      </c>
      <c r="C23" s="14" t="s">
        <v>103</v>
      </c>
      <c r="D23" s="14" t="s">
        <v>78</v>
      </c>
      <c r="E23" s="43">
        <v>2053.9</v>
      </c>
      <c r="F23" s="43">
        <v>856</v>
      </c>
      <c r="G23" s="53">
        <f t="shared" si="1"/>
        <v>41.67680997127416</v>
      </c>
    </row>
    <row r="24" spans="1:7" s="16" customFormat="1" ht="26.25" customHeight="1">
      <c r="A24" s="100" t="s">
        <v>95</v>
      </c>
      <c r="B24" s="14" t="s">
        <v>9</v>
      </c>
      <c r="C24" s="14" t="s">
        <v>104</v>
      </c>
      <c r="D24" s="14" t="s">
        <v>64</v>
      </c>
      <c r="E24" s="43">
        <f>E25</f>
        <v>1</v>
      </c>
      <c r="F24" s="43">
        <f>F25</f>
        <v>1</v>
      </c>
      <c r="G24" s="53">
        <v>100</v>
      </c>
    </row>
    <row r="25" spans="1:7" s="16" customFormat="1" ht="33" customHeight="1">
      <c r="A25" s="100" t="s">
        <v>88</v>
      </c>
      <c r="B25" s="14" t="s">
        <v>9</v>
      </c>
      <c r="C25" s="14" t="s">
        <v>104</v>
      </c>
      <c r="D25" s="14" t="s">
        <v>87</v>
      </c>
      <c r="E25" s="86">
        <v>1</v>
      </c>
      <c r="F25" s="86">
        <v>1</v>
      </c>
      <c r="G25" s="53">
        <v>100</v>
      </c>
    </row>
    <row r="26" spans="1:7" s="16" customFormat="1" ht="14.25" customHeight="1">
      <c r="A26" s="13" t="s">
        <v>71</v>
      </c>
      <c r="B26" s="14" t="s">
        <v>9</v>
      </c>
      <c r="C26" s="14" t="s">
        <v>104</v>
      </c>
      <c r="D26" s="14" t="s">
        <v>72</v>
      </c>
      <c r="E26" s="86">
        <f>E27</f>
        <v>0.1</v>
      </c>
      <c r="F26" s="86">
        <f>F27</f>
        <v>0.1</v>
      </c>
      <c r="G26" s="53">
        <v>100</v>
      </c>
    </row>
    <row r="27" spans="1:7" s="16" customFormat="1" ht="15" customHeight="1">
      <c r="A27" s="13" t="s">
        <v>81</v>
      </c>
      <c r="B27" s="14" t="s">
        <v>9</v>
      </c>
      <c r="C27" s="14" t="s">
        <v>104</v>
      </c>
      <c r="D27" s="14" t="s">
        <v>80</v>
      </c>
      <c r="E27" s="86">
        <v>0.1</v>
      </c>
      <c r="F27" s="53">
        <v>0.1</v>
      </c>
      <c r="G27" s="53">
        <v>100</v>
      </c>
    </row>
    <row r="28" spans="1:7" s="16" customFormat="1" ht="27.75" customHeight="1">
      <c r="A28" s="103" t="str">
        <f>'[1]Лист1'!A27</f>
        <v>Муниципальные программы муниципальных образований</v>
      </c>
      <c r="B28" s="98" t="str">
        <f>'[1]Лист1'!B27</f>
        <v>0104</v>
      </c>
      <c r="C28" s="98" t="str">
        <f>'[1]Лист1'!C27</f>
        <v>0000000000</v>
      </c>
      <c r="D28" s="98" t="str">
        <f>'[1]Лист1'!D27</f>
        <v>000</v>
      </c>
      <c r="E28" s="104">
        <f>E29</f>
        <v>17.2</v>
      </c>
      <c r="F28" s="104">
        <f>F29</f>
        <v>17.1</v>
      </c>
      <c r="G28" s="105">
        <f t="shared" si="1"/>
        <v>99.4186046511628</v>
      </c>
    </row>
    <row r="29" spans="1:7" s="16" customFormat="1" ht="36.75" customHeight="1">
      <c r="A29" s="103" t="str">
        <f>'[1]Лист1'!A28</f>
        <v>"Развитие муниципальной службы в муниципальном образовании Сарыевское Вязниковского района на 2019-2021 годы"</v>
      </c>
      <c r="B29" s="98" t="str">
        <f>'[1]Лист1'!B28</f>
        <v>0000</v>
      </c>
      <c r="C29" s="98" t="str">
        <f>'[1]Лист1'!C28</f>
        <v>0100000000</v>
      </c>
      <c r="D29" s="98" t="str">
        <f>'[1]Лист1'!D28</f>
        <v>000</v>
      </c>
      <c r="E29" s="104">
        <f>E30+E33</f>
        <v>17.2</v>
      </c>
      <c r="F29" s="104">
        <f>F30+F33</f>
        <v>17.1</v>
      </c>
      <c r="G29" s="105">
        <f t="shared" si="1"/>
        <v>99.4186046511628</v>
      </c>
    </row>
    <row r="30" spans="1:7" s="16" customFormat="1" ht="23.25" customHeight="1">
      <c r="A30" s="101" t="str">
        <f>'[1]Лист1'!A29</f>
        <v>Расходы на мероприятия на повышение квалификации муниципальных служащих</v>
      </c>
      <c r="B30" s="14" t="str">
        <f>'[1]Лист1'!B29</f>
        <v>0104</v>
      </c>
      <c r="C30" s="14" t="str">
        <f>'[1]Лист1'!C29</f>
        <v>0100001000</v>
      </c>
      <c r="D30" s="14" t="str">
        <f>'[1]Лист1'!D29</f>
        <v>000</v>
      </c>
      <c r="E30" s="43">
        <f>E31</f>
        <v>15.6</v>
      </c>
      <c r="F30" s="43">
        <f>F31</f>
        <v>15.6</v>
      </c>
      <c r="G30" s="53">
        <f t="shared" si="1"/>
        <v>100</v>
      </c>
    </row>
    <row r="31" spans="1:7" s="16" customFormat="1" ht="22.5" customHeight="1">
      <c r="A31" s="101" t="str">
        <f>'[1]Лист1'!A30</f>
        <v>Закупка товаров, работ и услуг для государственных (муниципальных) нужд</v>
      </c>
      <c r="B31" s="14" t="str">
        <f>'[1]Лист1'!B30</f>
        <v>0104</v>
      </c>
      <c r="C31" s="14" t="str">
        <f>'[1]Лист1'!C30</f>
        <v>0100001000</v>
      </c>
      <c r="D31" s="14" t="str">
        <f>'[1]Лист1'!D30</f>
        <v>200</v>
      </c>
      <c r="E31" s="43">
        <f>E32</f>
        <v>15.6</v>
      </c>
      <c r="F31" s="43">
        <f>F32</f>
        <v>15.6</v>
      </c>
      <c r="G31" s="53">
        <f t="shared" si="1"/>
        <v>100</v>
      </c>
    </row>
    <row r="32" spans="1:7" s="16" customFormat="1" ht="33" customHeight="1">
      <c r="A32" s="101" t="str">
        <f>'[1]Лист1'!A31</f>
        <v>Иные закупки товаров, работ и услуг для обеспечения государственных (муниципальных) нужд</v>
      </c>
      <c r="B32" s="14" t="str">
        <f>'[1]Лист1'!B31</f>
        <v>0104</v>
      </c>
      <c r="C32" s="14" t="str">
        <f>'[1]Лист1'!C31</f>
        <v>0100001000</v>
      </c>
      <c r="D32" s="70" t="str">
        <f>'[1]Лист1'!D31</f>
        <v>240</v>
      </c>
      <c r="E32" s="43">
        <v>15.6</v>
      </c>
      <c r="F32" s="49">
        <v>15.6</v>
      </c>
      <c r="G32" s="53">
        <f t="shared" si="1"/>
        <v>100</v>
      </c>
    </row>
    <row r="33" spans="1:7" s="16" customFormat="1" ht="26.25" customHeight="1">
      <c r="A33" s="101" t="str">
        <f>'[1]Лист1'!A32</f>
        <v>Расходы на уплату прочих налогов, сборов и иных платежей</v>
      </c>
      <c r="B33" s="14" t="str">
        <f>'[1]Лист1'!B32</f>
        <v>0104</v>
      </c>
      <c r="C33" s="14" t="str">
        <f>'[1]Лист1'!C32</f>
        <v>0100002000</v>
      </c>
      <c r="D33" s="14" t="str">
        <f>'[1]Лист1'!D32</f>
        <v>000</v>
      </c>
      <c r="E33" s="43">
        <f>E34</f>
        <v>1.6</v>
      </c>
      <c r="F33" s="43">
        <f>F34</f>
        <v>1.5</v>
      </c>
      <c r="G33" s="53">
        <f t="shared" si="1"/>
        <v>93.75</v>
      </c>
    </row>
    <row r="34" spans="1:7" s="16" customFormat="1" ht="15" customHeight="1">
      <c r="A34" s="101" t="str">
        <f>'[1]Лист1'!A33</f>
        <v>Иные бюджетные ассигнования</v>
      </c>
      <c r="B34" s="14" t="str">
        <f>'[1]Лист1'!B33</f>
        <v>0104</v>
      </c>
      <c r="C34" s="14" t="str">
        <f>'[1]Лист1'!C33</f>
        <v>0100002000</v>
      </c>
      <c r="D34" s="14" t="str">
        <f>'[1]Лист1'!D33</f>
        <v>800</v>
      </c>
      <c r="E34" s="43">
        <f>'[1]Лист1'!E33</f>
        <v>1.6</v>
      </c>
      <c r="F34" s="49">
        <v>1.5</v>
      </c>
      <c r="G34" s="53">
        <f t="shared" si="1"/>
        <v>93.75</v>
      </c>
    </row>
    <row r="35" spans="1:7" s="16" customFormat="1" ht="55.5" customHeight="1">
      <c r="A35" s="96" t="s">
        <v>43</v>
      </c>
      <c r="B35" s="26" t="s">
        <v>44</v>
      </c>
      <c r="C35" s="26" t="s">
        <v>94</v>
      </c>
      <c r="D35" s="26" t="s">
        <v>7</v>
      </c>
      <c r="E35" s="42">
        <v>200</v>
      </c>
      <c r="F35" s="54">
        <f>F36</f>
        <v>100</v>
      </c>
      <c r="G35" s="54">
        <f t="shared" si="0"/>
        <v>50</v>
      </c>
    </row>
    <row r="36" spans="1:7" s="16" customFormat="1" ht="78.75" customHeight="1">
      <c r="A36" s="56" t="s">
        <v>32</v>
      </c>
      <c r="B36" s="14" t="s">
        <v>44</v>
      </c>
      <c r="C36" s="14" t="s">
        <v>107</v>
      </c>
      <c r="D36" s="14" t="s">
        <v>7</v>
      </c>
      <c r="E36" s="43">
        <v>200</v>
      </c>
      <c r="F36" s="53">
        <f>F37</f>
        <v>100</v>
      </c>
      <c r="G36" s="53">
        <f t="shared" si="0"/>
        <v>50</v>
      </c>
    </row>
    <row r="37" spans="1:7" s="16" customFormat="1" ht="15.75" customHeight="1">
      <c r="A37" s="18" t="s">
        <v>75</v>
      </c>
      <c r="B37" s="14" t="s">
        <v>44</v>
      </c>
      <c r="C37" s="14" t="s">
        <v>107</v>
      </c>
      <c r="D37" s="14" t="s">
        <v>66</v>
      </c>
      <c r="E37" s="43">
        <v>200</v>
      </c>
      <c r="F37" s="53">
        <f>F38</f>
        <v>100</v>
      </c>
      <c r="G37" s="53">
        <f t="shared" si="0"/>
        <v>50</v>
      </c>
    </row>
    <row r="38" spans="1:7" s="81" customFormat="1" ht="15.75" customHeight="1">
      <c r="A38" s="18" t="s">
        <v>82</v>
      </c>
      <c r="B38" s="14" t="s">
        <v>44</v>
      </c>
      <c r="C38" s="14" t="s">
        <v>107</v>
      </c>
      <c r="D38" s="14" t="s">
        <v>83</v>
      </c>
      <c r="E38" s="43">
        <v>200</v>
      </c>
      <c r="F38" s="53">
        <v>100</v>
      </c>
      <c r="G38" s="53">
        <f t="shared" si="0"/>
        <v>50</v>
      </c>
    </row>
    <row r="39" spans="1:7" s="16" customFormat="1" ht="15.75" customHeight="1">
      <c r="A39" s="30" t="s">
        <v>67</v>
      </c>
      <c r="B39" s="26" t="s">
        <v>68</v>
      </c>
      <c r="C39" s="26" t="s">
        <v>94</v>
      </c>
      <c r="D39" s="26" t="s">
        <v>7</v>
      </c>
      <c r="E39" s="42">
        <v>10</v>
      </c>
      <c r="F39" s="54">
        <v>0</v>
      </c>
      <c r="G39" s="54">
        <v>0</v>
      </c>
    </row>
    <row r="40" spans="1:7" s="16" customFormat="1" ht="15.75" customHeight="1">
      <c r="A40" s="18" t="s">
        <v>67</v>
      </c>
      <c r="B40" s="14" t="s">
        <v>68</v>
      </c>
      <c r="C40" s="14" t="s">
        <v>94</v>
      </c>
      <c r="D40" s="14" t="s">
        <v>7</v>
      </c>
      <c r="E40" s="43">
        <v>10</v>
      </c>
      <c r="F40" s="53">
        <v>0</v>
      </c>
      <c r="G40" s="53">
        <f t="shared" si="0"/>
        <v>0</v>
      </c>
    </row>
    <row r="41" spans="1:7" s="16" customFormat="1" ht="15.75" customHeight="1">
      <c r="A41" s="18" t="s">
        <v>69</v>
      </c>
      <c r="B41" s="14" t="s">
        <v>68</v>
      </c>
      <c r="C41" s="14" t="s">
        <v>94</v>
      </c>
      <c r="D41" s="14" t="s">
        <v>7</v>
      </c>
      <c r="E41" s="43">
        <v>10</v>
      </c>
      <c r="F41" s="53">
        <v>0</v>
      </c>
      <c r="G41" s="53">
        <f t="shared" si="0"/>
        <v>0</v>
      </c>
    </row>
    <row r="42" spans="1:7" s="16" customFormat="1" ht="47.25" customHeight="1">
      <c r="A42" s="18" t="s">
        <v>70</v>
      </c>
      <c r="B42" s="14" t="s">
        <v>68</v>
      </c>
      <c r="C42" s="14" t="s">
        <v>108</v>
      </c>
      <c r="D42" s="14" t="s">
        <v>7</v>
      </c>
      <c r="E42" s="43">
        <v>10</v>
      </c>
      <c r="F42" s="53">
        <v>0</v>
      </c>
      <c r="G42" s="53">
        <f t="shared" si="0"/>
        <v>0</v>
      </c>
    </row>
    <row r="43" spans="1:7" s="16" customFormat="1" ht="15.75" customHeight="1">
      <c r="A43" s="18" t="s">
        <v>71</v>
      </c>
      <c r="B43" s="14" t="s">
        <v>68</v>
      </c>
      <c r="C43" s="14" t="s">
        <v>108</v>
      </c>
      <c r="D43" s="14" t="s">
        <v>72</v>
      </c>
      <c r="E43" s="43">
        <v>10</v>
      </c>
      <c r="F43" s="53">
        <v>0</v>
      </c>
      <c r="G43" s="53">
        <f t="shared" si="0"/>
        <v>0</v>
      </c>
    </row>
    <row r="44" spans="1:7" s="16" customFormat="1" ht="15.75" customHeight="1">
      <c r="A44" s="18" t="s">
        <v>84</v>
      </c>
      <c r="B44" s="14" t="s">
        <v>68</v>
      </c>
      <c r="C44" s="14" t="s">
        <v>108</v>
      </c>
      <c r="D44" s="14" t="s">
        <v>85</v>
      </c>
      <c r="E44" s="43">
        <v>10</v>
      </c>
      <c r="F44" s="53">
        <v>0</v>
      </c>
      <c r="G44" s="53">
        <f t="shared" si="0"/>
        <v>0</v>
      </c>
    </row>
    <row r="45" spans="1:7" s="16" customFormat="1" ht="15.75" customHeight="1">
      <c r="A45" s="30" t="s">
        <v>73</v>
      </c>
      <c r="B45" s="26" t="s">
        <v>74</v>
      </c>
      <c r="C45" s="26" t="s">
        <v>94</v>
      </c>
      <c r="D45" s="26" t="s">
        <v>7</v>
      </c>
      <c r="E45" s="42">
        <f>E46</f>
        <v>620</v>
      </c>
      <c r="F45" s="54">
        <f>F46</f>
        <v>329.2</v>
      </c>
      <c r="G45" s="54">
        <f t="shared" si="0"/>
        <v>53.09677419354839</v>
      </c>
    </row>
    <row r="46" spans="1:7" s="16" customFormat="1" ht="25.5" customHeight="1">
      <c r="A46" s="99" t="s">
        <v>86</v>
      </c>
      <c r="B46" s="98" t="s">
        <v>74</v>
      </c>
      <c r="C46" s="98" t="s">
        <v>94</v>
      </c>
      <c r="D46" s="98" t="s">
        <v>7</v>
      </c>
      <c r="E46" s="104">
        <f>E47</f>
        <v>620</v>
      </c>
      <c r="F46" s="105">
        <f>F47</f>
        <v>329.2</v>
      </c>
      <c r="G46" s="105">
        <f t="shared" si="0"/>
        <v>53.09677419354839</v>
      </c>
    </row>
    <row r="47" spans="1:7" s="16" customFormat="1" ht="60.75" customHeight="1">
      <c r="A47" s="99" t="s">
        <v>176</v>
      </c>
      <c r="B47" s="98" t="s">
        <v>74</v>
      </c>
      <c r="C47" s="98" t="str">
        <f>'[1]Лист1'!C47</f>
        <v>0200000000</v>
      </c>
      <c r="D47" s="98" t="s">
        <v>7</v>
      </c>
      <c r="E47" s="104">
        <f>E49+E51</f>
        <v>620</v>
      </c>
      <c r="F47" s="105">
        <f>F49+F51</f>
        <v>329.2</v>
      </c>
      <c r="G47" s="105">
        <f t="shared" si="0"/>
        <v>53.09677419354839</v>
      </c>
    </row>
    <row r="48" spans="1:7" s="16" customFormat="1" ht="47.25" customHeight="1">
      <c r="A48" s="13" t="s">
        <v>109</v>
      </c>
      <c r="B48" s="14" t="s">
        <v>74</v>
      </c>
      <c r="C48" s="14" t="str">
        <f>'[1]Лист1'!C48</f>
        <v>02000003000</v>
      </c>
      <c r="D48" s="14" t="s">
        <v>7</v>
      </c>
      <c r="E48" s="107">
        <f>E49+E51</f>
        <v>620</v>
      </c>
      <c r="F48" s="107">
        <f>F49+F51</f>
        <v>329.2</v>
      </c>
      <c r="G48" s="53">
        <f t="shared" si="0"/>
        <v>53.09677419354839</v>
      </c>
    </row>
    <row r="49" spans="1:7" s="16" customFormat="1" ht="23.25" customHeight="1">
      <c r="A49" s="18" t="s">
        <v>65</v>
      </c>
      <c r="B49" s="14" t="s">
        <v>74</v>
      </c>
      <c r="C49" s="14" t="str">
        <f>'[1]Лист1'!C49</f>
        <v>0200003000</v>
      </c>
      <c r="D49" s="14" t="s">
        <v>64</v>
      </c>
      <c r="E49" s="43">
        <f>E50</f>
        <v>585.5</v>
      </c>
      <c r="F49" s="43">
        <f>F50</f>
        <v>316.4</v>
      </c>
      <c r="G49" s="53">
        <f t="shared" si="0"/>
        <v>54.03928266438941</v>
      </c>
    </row>
    <row r="50" spans="1:7" s="16" customFormat="1" ht="21.75" customHeight="1">
      <c r="A50" s="18" t="s">
        <v>88</v>
      </c>
      <c r="B50" s="14" t="s">
        <v>74</v>
      </c>
      <c r="C50" s="14" t="str">
        <f>'[1]Лист1'!C50</f>
        <v>0200003000</v>
      </c>
      <c r="D50" s="14" t="s">
        <v>87</v>
      </c>
      <c r="E50" s="43">
        <v>585.5</v>
      </c>
      <c r="F50" s="53">
        <v>316.4</v>
      </c>
      <c r="G50" s="53">
        <f t="shared" si="0"/>
        <v>54.03928266438941</v>
      </c>
    </row>
    <row r="51" spans="1:7" s="16" customFormat="1" ht="15.75" customHeight="1">
      <c r="A51" s="18" t="s">
        <v>71</v>
      </c>
      <c r="B51" s="14" t="s">
        <v>74</v>
      </c>
      <c r="C51" s="14" t="str">
        <f>'[1]Лист1'!C51</f>
        <v>0200003000</v>
      </c>
      <c r="D51" s="14" t="s">
        <v>72</v>
      </c>
      <c r="E51" s="43">
        <f>E52</f>
        <v>34.5</v>
      </c>
      <c r="F51" s="43">
        <f>F52</f>
        <v>12.8</v>
      </c>
      <c r="G51" s="53">
        <f t="shared" si="0"/>
        <v>37.10144927536232</v>
      </c>
    </row>
    <row r="52" spans="1:7" s="16" customFormat="1" ht="15.75" customHeight="1">
      <c r="A52" s="106" t="s">
        <v>81</v>
      </c>
      <c r="B52" s="14" t="s">
        <v>74</v>
      </c>
      <c r="C52" s="14" t="str">
        <f>'[1]Лист1'!C52</f>
        <v>0200003000</v>
      </c>
      <c r="D52" s="14" t="s">
        <v>80</v>
      </c>
      <c r="E52" s="43">
        <v>34.5</v>
      </c>
      <c r="F52" s="53">
        <v>12.8</v>
      </c>
      <c r="G52" s="53">
        <f t="shared" si="0"/>
        <v>37.10144927536232</v>
      </c>
    </row>
    <row r="53" spans="1:7" ht="17.25" customHeight="1">
      <c r="A53" s="31" t="s">
        <v>10</v>
      </c>
      <c r="B53" s="32" t="s">
        <v>11</v>
      </c>
      <c r="C53" s="32" t="s">
        <v>94</v>
      </c>
      <c r="D53" s="32" t="s">
        <v>7</v>
      </c>
      <c r="E53" s="44">
        <f>E54</f>
        <v>99.8</v>
      </c>
      <c r="F53" s="55">
        <f>F54</f>
        <v>42.5</v>
      </c>
      <c r="G53" s="55">
        <f t="shared" si="0"/>
        <v>42.585170340681366</v>
      </c>
    </row>
    <row r="54" spans="1:7" s="12" customFormat="1" ht="29.25" customHeight="1">
      <c r="A54" s="29" t="s">
        <v>12</v>
      </c>
      <c r="B54" s="26" t="s">
        <v>13</v>
      </c>
      <c r="C54" s="26" t="s">
        <v>94</v>
      </c>
      <c r="D54" s="26" t="s">
        <v>7</v>
      </c>
      <c r="E54" s="42">
        <f>E55</f>
        <v>99.8</v>
      </c>
      <c r="F54" s="54">
        <f>F55</f>
        <v>42.5</v>
      </c>
      <c r="G54" s="54">
        <f t="shared" si="0"/>
        <v>42.585170340681366</v>
      </c>
    </row>
    <row r="55" spans="1:7" ht="48.75" customHeight="1">
      <c r="A55" s="13" t="s">
        <v>34</v>
      </c>
      <c r="B55" s="14" t="s">
        <v>13</v>
      </c>
      <c r="C55" s="14" t="s">
        <v>96</v>
      </c>
      <c r="D55" s="14" t="s">
        <v>7</v>
      </c>
      <c r="E55" s="43">
        <f>E56+E58</f>
        <v>99.8</v>
      </c>
      <c r="F55" s="53">
        <f>F56+F58</f>
        <v>42.5</v>
      </c>
      <c r="G55" s="52">
        <f t="shared" si="0"/>
        <v>42.585170340681366</v>
      </c>
    </row>
    <row r="56" spans="1:7" ht="55.5" customHeight="1">
      <c r="A56" s="18" t="s">
        <v>63</v>
      </c>
      <c r="B56" s="14" t="s">
        <v>13</v>
      </c>
      <c r="C56" s="14" t="s">
        <v>96</v>
      </c>
      <c r="D56" s="14" t="s">
        <v>62</v>
      </c>
      <c r="E56" s="43">
        <f>E57</f>
        <v>94.8</v>
      </c>
      <c r="F56" s="52">
        <f>F57</f>
        <v>42.5</v>
      </c>
      <c r="G56" s="52">
        <f t="shared" si="0"/>
        <v>44.83122362869199</v>
      </c>
    </row>
    <row r="57" spans="1:7" ht="24.75" customHeight="1">
      <c r="A57" s="18" t="s">
        <v>79</v>
      </c>
      <c r="B57" s="14" t="s">
        <v>13</v>
      </c>
      <c r="C57" s="14" t="s">
        <v>96</v>
      </c>
      <c r="D57" s="14" t="s">
        <v>78</v>
      </c>
      <c r="E57" s="43">
        <v>94.8</v>
      </c>
      <c r="F57" s="52">
        <v>42.5</v>
      </c>
      <c r="G57" s="52">
        <f t="shared" si="0"/>
        <v>44.83122362869199</v>
      </c>
    </row>
    <row r="58" spans="1:7" ht="24.75" customHeight="1">
      <c r="A58" s="18" t="s">
        <v>65</v>
      </c>
      <c r="B58" s="14" t="s">
        <v>13</v>
      </c>
      <c r="C58" s="14" t="s">
        <v>96</v>
      </c>
      <c r="D58" s="14" t="s">
        <v>64</v>
      </c>
      <c r="E58" s="43">
        <f>E59</f>
        <v>5</v>
      </c>
      <c r="F58" s="43">
        <f>F59</f>
        <v>0</v>
      </c>
      <c r="G58" s="52">
        <f t="shared" si="0"/>
        <v>0</v>
      </c>
    </row>
    <row r="59" spans="1:7" ht="37.5" customHeight="1">
      <c r="A59" s="18" t="s">
        <v>88</v>
      </c>
      <c r="B59" s="14" t="s">
        <v>13</v>
      </c>
      <c r="C59" s="14" t="s">
        <v>96</v>
      </c>
      <c r="D59" s="14" t="s">
        <v>87</v>
      </c>
      <c r="E59" s="43">
        <v>5</v>
      </c>
      <c r="F59" s="52">
        <v>0</v>
      </c>
      <c r="G59" s="52">
        <f t="shared" si="0"/>
        <v>0</v>
      </c>
    </row>
    <row r="60" spans="1:7" s="16" customFormat="1" ht="30.75" customHeight="1">
      <c r="A60" s="33" t="s">
        <v>14</v>
      </c>
      <c r="B60" s="32" t="s">
        <v>15</v>
      </c>
      <c r="C60" s="32" t="s">
        <v>94</v>
      </c>
      <c r="D60" s="32" t="s">
        <v>7</v>
      </c>
      <c r="E60" s="44">
        <f>E61+E71+E81</f>
        <v>1334.1</v>
      </c>
      <c r="F60" s="44">
        <f>F61+F67+F71+F81</f>
        <v>625</v>
      </c>
      <c r="G60" s="50">
        <f t="shared" si="0"/>
        <v>46.848062364140624</v>
      </c>
    </row>
    <row r="61" spans="1:7" s="16" customFormat="1" ht="54.75" customHeight="1">
      <c r="A61" s="30" t="s">
        <v>38</v>
      </c>
      <c r="B61" s="26" t="s">
        <v>39</v>
      </c>
      <c r="C61" s="26" t="s">
        <v>94</v>
      </c>
      <c r="D61" s="26" t="s">
        <v>7</v>
      </c>
      <c r="E61" s="42">
        <f>E63+E67</f>
        <v>103.2</v>
      </c>
      <c r="F61" s="54">
        <f>F62</f>
        <v>0</v>
      </c>
      <c r="G61" s="54">
        <f t="shared" si="0"/>
        <v>0</v>
      </c>
    </row>
    <row r="62" spans="1:7" s="16" customFormat="1" ht="24.75" customHeight="1">
      <c r="A62" s="99" t="s">
        <v>86</v>
      </c>
      <c r="B62" s="98" t="s">
        <v>39</v>
      </c>
      <c r="C62" s="98" t="s">
        <v>94</v>
      </c>
      <c r="D62" s="98" t="s">
        <v>7</v>
      </c>
      <c r="E62" s="104">
        <f>E63+E67</f>
        <v>103.2</v>
      </c>
      <c r="F62" s="105">
        <f>F63</f>
        <v>0</v>
      </c>
      <c r="G62" s="105">
        <f t="shared" si="0"/>
        <v>0</v>
      </c>
    </row>
    <row r="63" spans="1:7" s="16" customFormat="1" ht="49.5" customHeight="1">
      <c r="A63" s="99" t="s">
        <v>164</v>
      </c>
      <c r="B63" s="98" t="s">
        <v>39</v>
      </c>
      <c r="C63" s="98" t="s">
        <v>110</v>
      </c>
      <c r="D63" s="98" t="s">
        <v>7</v>
      </c>
      <c r="E63" s="104">
        <f>E65</f>
        <v>57</v>
      </c>
      <c r="F63" s="104">
        <f>F65</f>
        <v>0</v>
      </c>
      <c r="G63" s="105">
        <f t="shared" si="0"/>
        <v>0</v>
      </c>
    </row>
    <row r="64" spans="1:7" s="16" customFormat="1" ht="24" customHeight="1">
      <c r="A64" s="18" t="s">
        <v>112</v>
      </c>
      <c r="B64" s="14" t="s">
        <v>39</v>
      </c>
      <c r="C64" s="14" t="s">
        <v>111</v>
      </c>
      <c r="D64" s="14" t="s">
        <v>7</v>
      </c>
      <c r="E64" s="43">
        <f>E65</f>
        <v>57</v>
      </c>
      <c r="F64" s="43">
        <f>F65</f>
        <v>0</v>
      </c>
      <c r="G64" s="53">
        <f t="shared" si="0"/>
        <v>0</v>
      </c>
    </row>
    <row r="65" spans="1:7" s="16" customFormat="1" ht="24.75" customHeight="1">
      <c r="A65" s="18" t="s">
        <v>65</v>
      </c>
      <c r="B65" s="14" t="s">
        <v>39</v>
      </c>
      <c r="C65" s="14" t="s">
        <v>111</v>
      </c>
      <c r="D65" s="14" t="s">
        <v>64</v>
      </c>
      <c r="E65" s="43">
        <f>E66</f>
        <v>57</v>
      </c>
      <c r="F65" s="43">
        <f>F66</f>
        <v>0</v>
      </c>
      <c r="G65" s="53">
        <f t="shared" si="0"/>
        <v>0</v>
      </c>
    </row>
    <row r="66" spans="1:7" s="16" customFormat="1" ht="34.5" customHeight="1">
      <c r="A66" s="18" t="s">
        <v>88</v>
      </c>
      <c r="B66" s="14" t="s">
        <v>39</v>
      </c>
      <c r="C66" s="14" t="s">
        <v>111</v>
      </c>
      <c r="D66" s="14" t="s">
        <v>87</v>
      </c>
      <c r="E66" s="43">
        <v>57</v>
      </c>
      <c r="F66" s="53">
        <v>0</v>
      </c>
      <c r="G66" s="53">
        <f t="shared" si="0"/>
        <v>0</v>
      </c>
    </row>
    <row r="67" spans="1:7" s="16" customFormat="1" ht="53.25" customHeight="1">
      <c r="A67" s="97" t="s">
        <v>165</v>
      </c>
      <c r="B67" s="98" t="s">
        <v>39</v>
      </c>
      <c r="C67" s="98" t="s">
        <v>115</v>
      </c>
      <c r="D67" s="98" t="s">
        <v>7</v>
      </c>
      <c r="E67" s="102">
        <f>E69</f>
        <v>46.2</v>
      </c>
      <c r="F67" s="102">
        <f>F69</f>
        <v>22.2</v>
      </c>
      <c r="G67" s="105">
        <f t="shared" si="0"/>
        <v>48.051948051948045</v>
      </c>
    </row>
    <row r="68" spans="1:7" s="16" customFormat="1" ht="27" customHeight="1">
      <c r="A68" s="13" t="s">
        <v>113</v>
      </c>
      <c r="B68" s="14" t="s">
        <v>39</v>
      </c>
      <c r="C68" s="14" t="s">
        <v>114</v>
      </c>
      <c r="D68" s="14" t="s">
        <v>7</v>
      </c>
      <c r="E68" s="86">
        <f>E69</f>
        <v>46.2</v>
      </c>
      <c r="F68" s="86">
        <f>F69</f>
        <v>22.2</v>
      </c>
      <c r="G68" s="53">
        <f t="shared" si="0"/>
        <v>48.051948051948045</v>
      </c>
    </row>
    <row r="69" spans="1:7" s="16" customFormat="1" ht="24" customHeight="1">
      <c r="A69" s="13" t="s">
        <v>65</v>
      </c>
      <c r="B69" s="14" t="s">
        <v>39</v>
      </c>
      <c r="C69" s="14" t="s">
        <v>114</v>
      </c>
      <c r="D69" s="14" t="s">
        <v>64</v>
      </c>
      <c r="E69" s="86">
        <f>E70</f>
        <v>46.2</v>
      </c>
      <c r="F69" s="86">
        <f>F70</f>
        <v>22.2</v>
      </c>
      <c r="G69" s="53">
        <f t="shared" si="0"/>
        <v>48.051948051948045</v>
      </c>
    </row>
    <row r="70" spans="1:7" s="16" customFormat="1" ht="35.25" customHeight="1">
      <c r="A70" s="13" t="s">
        <v>88</v>
      </c>
      <c r="B70" s="14" t="s">
        <v>39</v>
      </c>
      <c r="C70" s="14" t="s">
        <v>114</v>
      </c>
      <c r="D70" s="14" t="s">
        <v>87</v>
      </c>
      <c r="E70" s="86">
        <v>46.2</v>
      </c>
      <c r="F70" s="53">
        <v>22.2</v>
      </c>
      <c r="G70" s="53">
        <f t="shared" si="0"/>
        <v>48.051948051948045</v>
      </c>
    </row>
    <row r="71" spans="1:7" s="12" customFormat="1" ht="12.75" customHeight="1">
      <c r="A71" s="30" t="s">
        <v>16</v>
      </c>
      <c r="B71" s="26" t="s">
        <v>17</v>
      </c>
      <c r="C71" s="26" t="s">
        <v>94</v>
      </c>
      <c r="D71" s="26" t="s">
        <v>7</v>
      </c>
      <c r="E71" s="42">
        <f>E72</f>
        <v>1230.8999999999999</v>
      </c>
      <c r="F71" s="54">
        <f>F72</f>
        <v>602.8</v>
      </c>
      <c r="G71" s="64">
        <f t="shared" si="0"/>
        <v>48.972296693476316</v>
      </c>
    </row>
    <row r="72" spans="1:7" s="12" customFormat="1" ht="25.5" customHeight="1">
      <c r="A72" s="99" t="s">
        <v>86</v>
      </c>
      <c r="B72" s="98" t="s">
        <v>17</v>
      </c>
      <c r="C72" s="98" t="s">
        <v>94</v>
      </c>
      <c r="D72" s="98" t="s">
        <v>7</v>
      </c>
      <c r="E72" s="104">
        <f>E73</f>
        <v>1230.8999999999999</v>
      </c>
      <c r="F72" s="105">
        <f>F73</f>
        <v>602.8</v>
      </c>
      <c r="G72" s="108">
        <f t="shared" si="0"/>
        <v>48.972296693476316</v>
      </c>
    </row>
    <row r="73" spans="1:7" s="15" customFormat="1" ht="51" customHeight="1">
      <c r="A73" s="97" t="s">
        <v>166</v>
      </c>
      <c r="B73" s="98" t="s">
        <v>17</v>
      </c>
      <c r="C73" s="98" t="s">
        <v>117</v>
      </c>
      <c r="D73" s="98" t="s">
        <v>7</v>
      </c>
      <c r="E73" s="104">
        <f>E75+E77+E79</f>
        <v>1230.8999999999999</v>
      </c>
      <c r="F73" s="108">
        <f>F77+F79+F75</f>
        <v>602.8</v>
      </c>
      <c r="G73" s="108">
        <f t="shared" si="0"/>
        <v>48.972296693476316</v>
      </c>
    </row>
    <row r="74" spans="1:7" s="15" customFormat="1" ht="37.5" customHeight="1">
      <c r="A74" s="13" t="s">
        <v>116</v>
      </c>
      <c r="B74" s="98" t="s">
        <v>17</v>
      </c>
      <c r="C74" s="14" t="s">
        <v>118</v>
      </c>
      <c r="D74" s="98" t="s">
        <v>7</v>
      </c>
      <c r="E74" s="104">
        <f>E75+E77+E79</f>
        <v>1230.8999999999999</v>
      </c>
      <c r="F74" s="104">
        <f>F75+F77+F79</f>
        <v>602.8</v>
      </c>
      <c r="G74" s="52">
        <f t="shared" si="0"/>
        <v>48.972296693476316</v>
      </c>
    </row>
    <row r="75" spans="1:7" ht="58.5" customHeight="1">
      <c r="A75" s="18" t="s">
        <v>63</v>
      </c>
      <c r="B75" s="14" t="s">
        <v>17</v>
      </c>
      <c r="C75" s="14" t="s">
        <v>118</v>
      </c>
      <c r="D75" s="14" t="s">
        <v>62</v>
      </c>
      <c r="E75" s="43">
        <f>E76</f>
        <v>1080</v>
      </c>
      <c r="F75" s="52">
        <f>F76</f>
        <v>513.9</v>
      </c>
      <c r="G75" s="52">
        <f t="shared" si="0"/>
        <v>47.583333333333336</v>
      </c>
    </row>
    <row r="76" spans="1:7" ht="24.75" customHeight="1">
      <c r="A76" s="18" t="s">
        <v>90</v>
      </c>
      <c r="B76" s="14" t="s">
        <v>17</v>
      </c>
      <c r="C76" s="14" t="s">
        <v>118</v>
      </c>
      <c r="D76" s="14" t="s">
        <v>89</v>
      </c>
      <c r="E76" s="43">
        <v>1080</v>
      </c>
      <c r="F76" s="52">
        <v>513.9</v>
      </c>
      <c r="G76" s="52">
        <f t="shared" si="0"/>
        <v>47.583333333333336</v>
      </c>
    </row>
    <row r="77" spans="1:7" ht="25.5" customHeight="1">
      <c r="A77" s="18" t="s">
        <v>65</v>
      </c>
      <c r="B77" s="14" t="s">
        <v>17</v>
      </c>
      <c r="C77" s="14" t="s">
        <v>118</v>
      </c>
      <c r="D77" s="14" t="s">
        <v>64</v>
      </c>
      <c r="E77" s="43">
        <f>E78</f>
        <v>104.8</v>
      </c>
      <c r="F77" s="43">
        <f>F78</f>
        <v>72.3</v>
      </c>
      <c r="G77" s="52">
        <f aca="true" t="shared" si="2" ref="G77:G97">F77/E77*100</f>
        <v>68.9885496183206</v>
      </c>
    </row>
    <row r="78" spans="1:7" ht="35.25" customHeight="1">
      <c r="A78" s="18" t="s">
        <v>88</v>
      </c>
      <c r="B78" s="14" t="s">
        <v>17</v>
      </c>
      <c r="C78" s="14" t="s">
        <v>118</v>
      </c>
      <c r="D78" s="14" t="s">
        <v>87</v>
      </c>
      <c r="E78" s="43">
        <v>104.8</v>
      </c>
      <c r="F78" s="53">
        <v>72.3</v>
      </c>
      <c r="G78" s="52">
        <f t="shared" si="2"/>
        <v>68.9885496183206</v>
      </c>
    </row>
    <row r="79" spans="1:7" ht="14.25" customHeight="1">
      <c r="A79" s="18" t="s">
        <v>71</v>
      </c>
      <c r="B79" s="14" t="s">
        <v>17</v>
      </c>
      <c r="C79" s="14" t="s">
        <v>118</v>
      </c>
      <c r="D79" s="14" t="s">
        <v>72</v>
      </c>
      <c r="E79" s="43">
        <f>E80</f>
        <v>46.1</v>
      </c>
      <c r="F79" s="43">
        <f>F80</f>
        <v>16.6</v>
      </c>
      <c r="G79" s="52">
        <f t="shared" si="2"/>
        <v>36.00867678958786</v>
      </c>
    </row>
    <row r="80" spans="1:7" ht="18" customHeight="1">
      <c r="A80" s="106" t="s">
        <v>81</v>
      </c>
      <c r="B80" s="14" t="s">
        <v>17</v>
      </c>
      <c r="C80" s="14" t="s">
        <v>118</v>
      </c>
      <c r="D80" s="14" t="s">
        <v>80</v>
      </c>
      <c r="E80" s="43">
        <v>46.1</v>
      </c>
      <c r="F80" s="53">
        <v>16.6</v>
      </c>
      <c r="G80" s="52">
        <f t="shared" si="2"/>
        <v>36.00867678958786</v>
      </c>
    </row>
    <row r="81" spans="1:7" ht="39" customHeight="1">
      <c r="A81" s="87" t="s">
        <v>97</v>
      </c>
      <c r="B81" s="88" t="s">
        <v>98</v>
      </c>
      <c r="C81" s="88" t="s">
        <v>94</v>
      </c>
      <c r="D81" s="88" t="s">
        <v>7</v>
      </c>
      <c r="E81" s="89">
        <f>E82</f>
        <v>0</v>
      </c>
      <c r="F81" s="95">
        <v>0</v>
      </c>
      <c r="G81" s="95">
        <v>0</v>
      </c>
    </row>
    <row r="82" spans="1:7" ht="61.5" customHeight="1">
      <c r="A82" s="109" t="s">
        <v>167</v>
      </c>
      <c r="B82" s="110" t="s">
        <v>98</v>
      </c>
      <c r="C82" s="93" t="s">
        <v>120</v>
      </c>
      <c r="D82" s="110" t="s">
        <v>7</v>
      </c>
      <c r="E82" s="111">
        <f>E84</f>
        <v>0</v>
      </c>
      <c r="F82" s="105">
        <v>0</v>
      </c>
      <c r="G82" s="108">
        <v>0</v>
      </c>
    </row>
    <row r="83" spans="1:7" ht="24" customHeight="1">
      <c r="A83" s="92" t="s">
        <v>119</v>
      </c>
      <c r="B83" s="93" t="s">
        <v>98</v>
      </c>
      <c r="C83" s="93" t="s">
        <v>121</v>
      </c>
      <c r="D83" s="93" t="s">
        <v>7</v>
      </c>
      <c r="E83" s="94">
        <f>E84</f>
        <v>0</v>
      </c>
      <c r="F83" s="53">
        <v>0</v>
      </c>
      <c r="G83" s="52">
        <v>0</v>
      </c>
    </row>
    <row r="84" spans="1:7" ht="27.75" customHeight="1">
      <c r="A84" s="90" t="s">
        <v>95</v>
      </c>
      <c r="B84" s="85" t="s">
        <v>98</v>
      </c>
      <c r="C84" s="85" t="s">
        <v>121</v>
      </c>
      <c r="D84" s="85" t="s">
        <v>64</v>
      </c>
      <c r="E84" s="91">
        <f>E85</f>
        <v>0</v>
      </c>
      <c r="F84" s="53">
        <v>0</v>
      </c>
      <c r="G84" s="52">
        <v>0</v>
      </c>
    </row>
    <row r="85" spans="1:7" ht="38.25" customHeight="1">
      <c r="A85" s="90" t="s">
        <v>88</v>
      </c>
      <c r="B85" s="85" t="s">
        <v>98</v>
      </c>
      <c r="C85" s="85" t="s">
        <v>121</v>
      </c>
      <c r="D85" s="85" t="s">
        <v>87</v>
      </c>
      <c r="E85" s="91">
        <v>0</v>
      </c>
      <c r="F85" s="53">
        <v>0</v>
      </c>
      <c r="G85" s="52">
        <v>0</v>
      </c>
    </row>
    <row r="86" spans="1:7" ht="15" customHeight="1">
      <c r="A86" s="33" t="s">
        <v>45</v>
      </c>
      <c r="B86" s="32" t="s">
        <v>46</v>
      </c>
      <c r="C86" s="32" t="s">
        <v>94</v>
      </c>
      <c r="D86" s="32" t="s">
        <v>7</v>
      </c>
      <c r="E86" s="44">
        <f>E87+E92+E98+E103</f>
        <v>413</v>
      </c>
      <c r="F86" s="44">
        <f>F87+F92+F98+F103</f>
        <v>131.7</v>
      </c>
      <c r="G86" s="50">
        <f t="shared" si="2"/>
        <v>31.888619854721544</v>
      </c>
    </row>
    <row r="87" spans="1:7" ht="15" customHeight="1">
      <c r="A87" s="29" t="s">
        <v>122</v>
      </c>
      <c r="B87" s="26" t="s">
        <v>123</v>
      </c>
      <c r="C87" s="26" t="s">
        <v>94</v>
      </c>
      <c r="D87" s="26" t="s">
        <v>7</v>
      </c>
      <c r="E87" s="112">
        <f aca="true" t="shared" si="3" ref="E87:F90">E88</f>
        <v>13</v>
      </c>
      <c r="F87" s="112">
        <f t="shared" si="3"/>
        <v>0</v>
      </c>
      <c r="G87" s="95">
        <f t="shared" si="2"/>
        <v>0</v>
      </c>
    </row>
    <row r="88" spans="1:7" ht="49.5" customHeight="1">
      <c r="A88" s="113" t="s">
        <v>124</v>
      </c>
      <c r="B88" s="98" t="s">
        <v>123</v>
      </c>
      <c r="C88" s="110" t="s">
        <v>125</v>
      </c>
      <c r="D88" s="98" t="s">
        <v>7</v>
      </c>
      <c r="E88" s="102">
        <f t="shared" si="3"/>
        <v>13</v>
      </c>
      <c r="F88" s="102">
        <f t="shared" si="3"/>
        <v>0</v>
      </c>
      <c r="G88" s="105">
        <f t="shared" si="2"/>
        <v>0</v>
      </c>
    </row>
    <row r="89" spans="1:7" ht="24" customHeight="1">
      <c r="A89" s="21" t="s">
        <v>126</v>
      </c>
      <c r="B89" s="14" t="s">
        <v>123</v>
      </c>
      <c r="C89" s="93" t="s">
        <v>127</v>
      </c>
      <c r="D89" s="14" t="s">
        <v>7</v>
      </c>
      <c r="E89" s="86">
        <f t="shared" si="3"/>
        <v>13</v>
      </c>
      <c r="F89" s="86">
        <f t="shared" si="3"/>
        <v>0</v>
      </c>
      <c r="G89" s="53">
        <f t="shared" si="2"/>
        <v>0</v>
      </c>
    </row>
    <row r="90" spans="1:7" ht="27" customHeight="1">
      <c r="A90" s="13" t="s">
        <v>65</v>
      </c>
      <c r="B90" s="14" t="s">
        <v>123</v>
      </c>
      <c r="C90" s="93" t="s">
        <v>127</v>
      </c>
      <c r="D90" s="14" t="s">
        <v>64</v>
      </c>
      <c r="E90" s="86">
        <f t="shared" si="3"/>
        <v>13</v>
      </c>
      <c r="F90" s="86">
        <f t="shared" si="3"/>
        <v>0</v>
      </c>
      <c r="G90" s="53">
        <f t="shared" si="2"/>
        <v>0</v>
      </c>
    </row>
    <row r="91" spans="1:7" ht="38.25" customHeight="1">
      <c r="A91" s="13" t="s">
        <v>88</v>
      </c>
      <c r="B91" s="14" t="s">
        <v>123</v>
      </c>
      <c r="C91" s="93" t="s">
        <v>127</v>
      </c>
      <c r="D91" s="14" t="s">
        <v>87</v>
      </c>
      <c r="E91" s="86">
        <v>13</v>
      </c>
      <c r="F91" s="43">
        <v>0</v>
      </c>
      <c r="G91" s="53">
        <f t="shared" si="2"/>
        <v>0</v>
      </c>
    </row>
    <row r="92" spans="1:7" ht="15" customHeight="1">
      <c r="A92" s="30" t="s">
        <v>47</v>
      </c>
      <c r="B92" s="26" t="s">
        <v>48</v>
      </c>
      <c r="C92" s="26" t="s">
        <v>94</v>
      </c>
      <c r="D92" s="26" t="s">
        <v>7</v>
      </c>
      <c r="E92" s="42">
        <f aca="true" t="shared" si="4" ref="E92:F96">E93</f>
        <v>210</v>
      </c>
      <c r="F92" s="42">
        <f t="shared" si="4"/>
        <v>61.9</v>
      </c>
      <c r="G92" s="54">
        <f t="shared" si="2"/>
        <v>29.476190476190478</v>
      </c>
    </row>
    <row r="93" spans="1:7" ht="27.75" customHeight="1">
      <c r="A93" s="99" t="s">
        <v>86</v>
      </c>
      <c r="B93" s="98" t="s">
        <v>48</v>
      </c>
      <c r="C93" s="98" t="s">
        <v>94</v>
      </c>
      <c r="D93" s="98" t="s">
        <v>7</v>
      </c>
      <c r="E93" s="104">
        <f t="shared" si="4"/>
        <v>210</v>
      </c>
      <c r="F93" s="104">
        <f t="shared" si="4"/>
        <v>61.9</v>
      </c>
      <c r="G93" s="105">
        <f t="shared" si="2"/>
        <v>29.476190476190478</v>
      </c>
    </row>
    <row r="94" spans="1:7" ht="62.25" customHeight="1">
      <c r="A94" s="114" t="s">
        <v>168</v>
      </c>
      <c r="B94" s="98" t="s">
        <v>48</v>
      </c>
      <c r="C94" s="88" t="s">
        <v>129</v>
      </c>
      <c r="D94" s="98" t="s">
        <v>7</v>
      </c>
      <c r="E94" s="104">
        <f>E96</f>
        <v>210</v>
      </c>
      <c r="F94" s="104">
        <f>F96</f>
        <v>61.9</v>
      </c>
      <c r="G94" s="105">
        <f t="shared" si="2"/>
        <v>29.476190476190478</v>
      </c>
    </row>
    <row r="95" spans="1:7" ht="37.5" customHeight="1">
      <c r="A95" s="19" t="s">
        <v>128</v>
      </c>
      <c r="B95" s="14" t="s">
        <v>48</v>
      </c>
      <c r="C95" s="93" t="s">
        <v>130</v>
      </c>
      <c r="D95" s="14" t="s">
        <v>7</v>
      </c>
      <c r="E95" s="43">
        <f>E96</f>
        <v>210</v>
      </c>
      <c r="F95" s="43">
        <f>F96</f>
        <v>61.9</v>
      </c>
      <c r="G95" s="53">
        <f t="shared" si="2"/>
        <v>29.476190476190478</v>
      </c>
    </row>
    <row r="96" spans="1:7" ht="26.25" customHeight="1">
      <c r="A96" s="18" t="s">
        <v>65</v>
      </c>
      <c r="B96" s="14" t="s">
        <v>48</v>
      </c>
      <c r="C96" s="85" t="s">
        <v>130</v>
      </c>
      <c r="D96" s="14" t="s">
        <v>64</v>
      </c>
      <c r="E96" s="43">
        <f t="shared" si="4"/>
        <v>210</v>
      </c>
      <c r="F96" s="43">
        <f t="shared" si="4"/>
        <v>61.9</v>
      </c>
      <c r="G96" s="53">
        <f t="shared" si="2"/>
        <v>29.476190476190478</v>
      </c>
    </row>
    <row r="97" spans="1:7" ht="36.75" customHeight="1">
      <c r="A97" s="18" t="s">
        <v>88</v>
      </c>
      <c r="B97" s="14" t="s">
        <v>48</v>
      </c>
      <c r="C97" s="85" t="s">
        <v>130</v>
      </c>
      <c r="D97" s="14" t="s">
        <v>87</v>
      </c>
      <c r="E97" s="43">
        <v>210</v>
      </c>
      <c r="F97" s="53">
        <v>61.9</v>
      </c>
      <c r="G97" s="53">
        <f t="shared" si="2"/>
        <v>29.476190476190478</v>
      </c>
    </row>
    <row r="98" spans="1:7" ht="17.25" customHeight="1">
      <c r="A98" s="87" t="s">
        <v>99</v>
      </c>
      <c r="B98" s="88" t="s">
        <v>100</v>
      </c>
      <c r="C98" s="88" t="s">
        <v>94</v>
      </c>
      <c r="D98" s="88" t="s">
        <v>7</v>
      </c>
      <c r="E98" s="89">
        <f aca="true" t="shared" si="5" ref="E98:F101">E99</f>
        <v>190</v>
      </c>
      <c r="F98" s="89">
        <f t="shared" si="5"/>
        <v>69.8</v>
      </c>
      <c r="G98" s="95">
        <f>F98/E98*100</f>
        <v>36.73684210526316</v>
      </c>
    </row>
    <row r="99" spans="1:7" ht="51" customHeight="1">
      <c r="A99" s="109" t="s">
        <v>169</v>
      </c>
      <c r="B99" s="110" t="s">
        <v>100</v>
      </c>
      <c r="C99" s="110" t="s">
        <v>132</v>
      </c>
      <c r="D99" s="110" t="s">
        <v>7</v>
      </c>
      <c r="E99" s="111">
        <f>E101</f>
        <v>190</v>
      </c>
      <c r="F99" s="111">
        <f>F101</f>
        <v>69.8</v>
      </c>
      <c r="G99" s="108">
        <f>F99/E99*100</f>
        <v>36.73684210526316</v>
      </c>
    </row>
    <row r="100" spans="1:7" ht="26.25" customHeight="1">
      <c r="A100" s="92" t="s">
        <v>131</v>
      </c>
      <c r="B100" s="93" t="s">
        <v>100</v>
      </c>
      <c r="C100" s="93" t="s">
        <v>133</v>
      </c>
      <c r="D100" s="93" t="s">
        <v>7</v>
      </c>
      <c r="E100" s="94">
        <f>E101</f>
        <v>190</v>
      </c>
      <c r="F100" s="94">
        <f>F101</f>
        <v>69.8</v>
      </c>
      <c r="G100" s="108">
        <f>F100/E100*100</f>
        <v>36.73684210526316</v>
      </c>
    </row>
    <row r="101" spans="1:7" ht="27" customHeight="1">
      <c r="A101" s="90" t="s">
        <v>95</v>
      </c>
      <c r="B101" s="85" t="s">
        <v>100</v>
      </c>
      <c r="C101" s="85" t="s">
        <v>133</v>
      </c>
      <c r="D101" s="85" t="s">
        <v>64</v>
      </c>
      <c r="E101" s="91">
        <f t="shared" si="5"/>
        <v>190</v>
      </c>
      <c r="F101" s="91">
        <f t="shared" si="5"/>
        <v>69.8</v>
      </c>
      <c r="G101" s="52">
        <f>F101/E101*100</f>
        <v>36.73684210526316</v>
      </c>
    </row>
    <row r="102" spans="1:7" ht="36" customHeight="1">
      <c r="A102" s="90" t="s">
        <v>88</v>
      </c>
      <c r="B102" s="85" t="s">
        <v>100</v>
      </c>
      <c r="C102" s="85" t="s">
        <v>133</v>
      </c>
      <c r="D102" s="85" t="s">
        <v>87</v>
      </c>
      <c r="E102" s="91">
        <v>190</v>
      </c>
      <c r="F102" s="53">
        <v>69.8</v>
      </c>
      <c r="G102" s="52">
        <f>F102/E102*100</f>
        <v>36.73684210526316</v>
      </c>
    </row>
    <row r="103" spans="1:7" ht="24" customHeight="1">
      <c r="A103" s="82" t="s">
        <v>58</v>
      </c>
      <c r="B103" s="26" t="s">
        <v>59</v>
      </c>
      <c r="C103" s="26" t="s">
        <v>94</v>
      </c>
      <c r="D103" s="26" t="s">
        <v>7</v>
      </c>
      <c r="E103" s="42">
        <f>E104</f>
        <v>0</v>
      </c>
      <c r="F103" s="54">
        <v>0</v>
      </c>
      <c r="G103" s="51">
        <v>0</v>
      </c>
    </row>
    <row r="104" spans="1:7" ht="27" customHeight="1">
      <c r="A104" s="99" t="s">
        <v>86</v>
      </c>
      <c r="B104" s="98" t="s">
        <v>59</v>
      </c>
      <c r="C104" s="98" t="s">
        <v>94</v>
      </c>
      <c r="D104" s="98" t="s">
        <v>7</v>
      </c>
      <c r="E104" s="104">
        <f>E105+E109</f>
        <v>0</v>
      </c>
      <c r="F104" s="105">
        <f>F105</f>
        <v>0</v>
      </c>
      <c r="G104" s="105">
        <v>0</v>
      </c>
    </row>
    <row r="105" spans="1:7" ht="60.75" customHeight="1">
      <c r="A105" s="114" t="s">
        <v>170</v>
      </c>
      <c r="B105" s="98" t="s">
        <v>59</v>
      </c>
      <c r="C105" s="115" t="s">
        <v>135</v>
      </c>
      <c r="D105" s="98" t="s">
        <v>7</v>
      </c>
      <c r="E105" s="104">
        <f>E107</f>
        <v>0</v>
      </c>
      <c r="F105" s="105">
        <v>0</v>
      </c>
      <c r="G105" s="105">
        <v>0</v>
      </c>
    </row>
    <row r="106" spans="1:7" ht="39.75" customHeight="1">
      <c r="A106" s="18" t="s">
        <v>134</v>
      </c>
      <c r="B106" s="14" t="s">
        <v>59</v>
      </c>
      <c r="C106" s="93" t="s">
        <v>136</v>
      </c>
      <c r="D106" s="14" t="s">
        <v>7</v>
      </c>
      <c r="E106" s="43">
        <f>E107</f>
        <v>0</v>
      </c>
      <c r="F106" s="43">
        <f>F107</f>
        <v>0</v>
      </c>
      <c r="G106" s="53">
        <v>0</v>
      </c>
    </row>
    <row r="107" spans="1:7" ht="30" customHeight="1">
      <c r="A107" s="18" t="s">
        <v>65</v>
      </c>
      <c r="B107" s="14" t="s">
        <v>59</v>
      </c>
      <c r="C107" s="85" t="s">
        <v>136</v>
      </c>
      <c r="D107" s="14" t="s">
        <v>64</v>
      </c>
      <c r="E107" s="43">
        <f>E108</f>
        <v>0</v>
      </c>
      <c r="F107" s="53">
        <v>0</v>
      </c>
      <c r="G107" s="52">
        <v>0</v>
      </c>
    </row>
    <row r="108" spans="1:7" ht="40.5" customHeight="1">
      <c r="A108" s="18" t="s">
        <v>88</v>
      </c>
      <c r="B108" s="14" t="s">
        <v>59</v>
      </c>
      <c r="C108" s="85" t="s">
        <v>136</v>
      </c>
      <c r="D108" s="14" t="s">
        <v>87</v>
      </c>
      <c r="E108" s="43">
        <v>0</v>
      </c>
      <c r="F108" s="53">
        <v>0</v>
      </c>
      <c r="G108" s="52">
        <v>0</v>
      </c>
    </row>
    <row r="109" spans="1:7" ht="62.25" customHeight="1">
      <c r="A109" s="109" t="s">
        <v>171</v>
      </c>
      <c r="B109" s="110" t="s">
        <v>59</v>
      </c>
      <c r="C109" s="88" t="s">
        <v>138</v>
      </c>
      <c r="D109" s="110" t="s">
        <v>7</v>
      </c>
      <c r="E109" s="111">
        <f>E111</f>
        <v>0</v>
      </c>
      <c r="F109" s="105">
        <v>0</v>
      </c>
      <c r="G109" s="108">
        <v>0</v>
      </c>
    </row>
    <row r="110" spans="1:7" ht="27" customHeight="1">
      <c r="A110" s="92" t="s">
        <v>137</v>
      </c>
      <c r="B110" s="93" t="s">
        <v>59</v>
      </c>
      <c r="C110" s="93" t="s">
        <v>139</v>
      </c>
      <c r="D110" s="93" t="s">
        <v>7</v>
      </c>
      <c r="E110" s="94">
        <f>E111</f>
        <v>0</v>
      </c>
      <c r="F110" s="94">
        <f>F111</f>
        <v>0</v>
      </c>
      <c r="G110" s="52">
        <v>0</v>
      </c>
    </row>
    <row r="111" spans="1:7" ht="25.5" customHeight="1">
      <c r="A111" s="90" t="s">
        <v>95</v>
      </c>
      <c r="B111" s="85" t="s">
        <v>59</v>
      </c>
      <c r="C111" s="93" t="s">
        <v>140</v>
      </c>
      <c r="D111" s="85" t="s">
        <v>64</v>
      </c>
      <c r="E111" s="91">
        <f>E112</f>
        <v>0</v>
      </c>
      <c r="F111" s="53">
        <v>0</v>
      </c>
      <c r="G111" s="52">
        <v>0</v>
      </c>
    </row>
    <row r="112" spans="1:7" ht="37.5" customHeight="1">
      <c r="A112" s="90" t="s">
        <v>88</v>
      </c>
      <c r="B112" s="85" t="s">
        <v>59</v>
      </c>
      <c r="C112" s="93" t="s">
        <v>140</v>
      </c>
      <c r="D112" s="85" t="s">
        <v>87</v>
      </c>
      <c r="E112" s="91">
        <v>0</v>
      </c>
      <c r="F112" s="53">
        <v>0</v>
      </c>
      <c r="G112" s="52">
        <v>0</v>
      </c>
    </row>
    <row r="113" spans="1:7" ht="18" customHeight="1">
      <c r="A113" s="34" t="s">
        <v>18</v>
      </c>
      <c r="B113" s="35" t="s">
        <v>19</v>
      </c>
      <c r="C113" s="35" t="s">
        <v>94</v>
      </c>
      <c r="D113" s="35" t="s">
        <v>7</v>
      </c>
      <c r="E113" s="45">
        <f>E114+E120</f>
        <v>1228</v>
      </c>
      <c r="F113" s="45">
        <f>F114+F120</f>
        <v>632.4</v>
      </c>
      <c r="G113" s="55">
        <f aca="true" t="shared" si="6" ref="G113:G126">F113/E113*100</f>
        <v>51.49837133550489</v>
      </c>
    </row>
    <row r="114" spans="1:7" s="17" customFormat="1" ht="18" customHeight="1">
      <c r="A114" s="25" t="s">
        <v>20</v>
      </c>
      <c r="B114" s="26" t="s">
        <v>21</v>
      </c>
      <c r="C114" s="26" t="s">
        <v>94</v>
      </c>
      <c r="D114" s="26" t="s">
        <v>7</v>
      </c>
      <c r="E114" s="42">
        <f aca="true" t="shared" si="7" ref="E114:F118">E115</f>
        <v>88</v>
      </c>
      <c r="F114" s="51">
        <f t="shared" si="7"/>
        <v>36</v>
      </c>
      <c r="G114" s="51">
        <f t="shared" si="6"/>
        <v>40.909090909090914</v>
      </c>
    </row>
    <row r="115" spans="1:7" ht="25.5" customHeight="1">
      <c r="A115" s="99" t="s">
        <v>86</v>
      </c>
      <c r="B115" s="98" t="s">
        <v>21</v>
      </c>
      <c r="C115" s="98" t="s">
        <v>94</v>
      </c>
      <c r="D115" s="98" t="s">
        <v>7</v>
      </c>
      <c r="E115" s="104">
        <f t="shared" si="7"/>
        <v>88</v>
      </c>
      <c r="F115" s="105">
        <f t="shared" si="7"/>
        <v>36</v>
      </c>
      <c r="G115" s="108">
        <f t="shared" si="6"/>
        <v>40.909090909090914</v>
      </c>
    </row>
    <row r="116" spans="1:7" ht="87.75" customHeight="1">
      <c r="A116" s="116" t="s">
        <v>172</v>
      </c>
      <c r="B116" s="98" t="s">
        <v>21</v>
      </c>
      <c r="C116" s="110" t="s">
        <v>142</v>
      </c>
      <c r="D116" s="98" t="s">
        <v>7</v>
      </c>
      <c r="E116" s="104">
        <f>E118</f>
        <v>88</v>
      </c>
      <c r="F116" s="104">
        <f>F118</f>
        <v>36</v>
      </c>
      <c r="G116" s="108">
        <f t="shared" si="6"/>
        <v>40.909090909090914</v>
      </c>
    </row>
    <row r="117" spans="1:7" ht="51" customHeight="1">
      <c r="A117" s="19" t="s">
        <v>141</v>
      </c>
      <c r="B117" s="14" t="s">
        <v>21</v>
      </c>
      <c r="C117" s="93" t="s">
        <v>143</v>
      </c>
      <c r="D117" s="14" t="s">
        <v>7</v>
      </c>
      <c r="E117" s="43">
        <f>E118</f>
        <v>88</v>
      </c>
      <c r="F117" s="43">
        <f>F118</f>
        <v>36</v>
      </c>
      <c r="G117" s="52">
        <f t="shared" si="6"/>
        <v>40.909090909090914</v>
      </c>
    </row>
    <row r="118" spans="1:7" ht="26.25" customHeight="1">
      <c r="A118" s="18" t="s">
        <v>65</v>
      </c>
      <c r="B118" s="14" t="s">
        <v>21</v>
      </c>
      <c r="C118" s="93" t="s">
        <v>143</v>
      </c>
      <c r="D118" s="14" t="s">
        <v>64</v>
      </c>
      <c r="E118" s="43">
        <f t="shared" si="7"/>
        <v>88</v>
      </c>
      <c r="F118" s="43">
        <f t="shared" si="7"/>
        <v>36</v>
      </c>
      <c r="G118" s="52">
        <f t="shared" si="6"/>
        <v>40.909090909090914</v>
      </c>
    </row>
    <row r="119" spans="1:7" ht="33" customHeight="1">
      <c r="A119" s="18" t="s">
        <v>88</v>
      </c>
      <c r="B119" s="14" t="s">
        <v>21</v>
      </c>
      <c r="C119" s="93" t="s">
        <v>143</v>
      </c>
      <c r="D119" s="14" t="s">
        <v>87</v>
      </c>
      <c r="E119" s="43">
        <v>88</v>
      </c>
      <c r="F119" s="52">
        <v>36</v>
      </c>
      <c r="G119" s="52">
        <f t="shared" si="6"/>
        <v>40.909090909090914</v>
      </c>
    </row>
    <row r="120" spans="1:7" s="12" customFormat="1" ht="13.5" customHeight="1">
      <c r="A120" s="25" t="s">
        <v>22</v>
      </c>
      <c r="B120" s="26" t="s">
        <v>23</v>
      </c>
      <c r="C120" s="26" t="s">
        <v>94</v>
      </c>
      <c r="D120" s="26" t="s">
        <v>7</v>
      </c>
      <c r="E120" s="42">
        <f>E121</f>
        <v>1140</v>
      </c>
      <c r="F120" s="42">
        <f>F121</f>
        <v>596.4</v>
      </c>
      <c r="G120" s="54">
        <f t="shared" si="6"/>
        <v>52.315789473684205</v>
      </c>
    </row>
    <row r="121" spans="1:7" ht="27" customHeight="1">
      <c r="A121" s="116" t="s">
        <v>86</v>
      </c>
      <c r="B121" s="98" t="s">
        <v>23</v>
      </c>
      <c r="C121" s="98" t="s">
        <v>94</v>
      </c>
      <c r="D121" s="98" t="s">
        <v>7</v>
      </c>
      <c r="E121" s="104">
        <f>E122+E126</f>
        <v>1140</v>
      </c>
      <c r="F121" s="104">
        <f>F122+F126</f>
        <v>596.4</v>
      </c>
      <c r="G121" s="105">
        <f t="shared" si="6"/>
        <v>52.315789473684205</v>
      </c>
    </row>
    <row r="122" spans="1:7" ht="46.5" customHeight="1">
      <c r="A122" s="99" t="s">
        <v>173</v>
      </c>
      <c r="B122" s="98" t="s">
        <v>23</v>
      </c>
      <c r="C122" s="110" t="s">
        <v>145</v>
      </c>
      <c r="D122" s="98" t="s">
        <v>7</v>
      </c>
      <c r="E122" s="104">
        <v>128</v>
      </c>
      <c r="F122" s="108">
        <v>127.9</v>
      </c>
      <c r="G122" s="108">
        <f t="shared" si="6"/>
        <v>99.921875</v>
      </c>
    </row>
    <row r="123" spans="1:7" ht="33.75" customHeight="1">
      <c r="A123" s="19" t="s">
        <v>144</v>
      </c>
      <c r="B123" s="98" t="s">
        <v>23</v>
      </c>
      <c r="C123" s="93" t="s">
        <v>146</v>
      </c>
      <c r="D123" s="14" t="s">
        <v>7</v>
      </c>
      <c r="E123" s="43">
        <v>128</v>
      </c>
      <c r="F123" s="43">
        <v>127.9</v>
      </c>
      <c r="G123" s="52">
        <f t="shared" si="6"/>
        <v>99.921875</v>
      </c>
    </row>
    <row r="124" spans="1:7" ht="27" customHeight="1">
      <c r="A124" s="19" t="s">
        <v>65</v>
      </c>
      <c r="B124" s="14" t="s">
        <v>23</v>
      </c>
      <c r="C124" s="93" t="s">
        <v>146</v>
      </c>
      <c r="D124" s="14" t="s">
        <v>64</v>
      </c>
      <c r="E124" s="43">
        <v>128</v>
      </c>
      <c r="F124" s="52">
        <v>127.9</v>
      </c>
      <c r="G124" s="52">
        <f>F124/E124*100</f>
        <v>99.921875</v>
      </c>
    </row>
    <row r="125" spans="1:7" ht="33.75" customHeight="1">
      <c r="A125" s="18" t="s">
        <v>88</v>
      </c>
      <c r="B125" s="14" t="s">
        <v>23</v>
      </c>
      <c r="C125" s="93" t="s">
        <v>146</v>
      </c>
      <c r="D125" s="14" t="s">
        <v>87</v>
      </c>
      <c r="E125" s="43">
        <v>128</v>
      </c>
      <c r="F125" s="52">
        <v>127.9</v>
      </c>
      <c r="G125" s="52">
        <f>F125/E125*100</f>
        <v>99.921875</v>
      </c>
    </row>
    <row r="126" spans="1:7" ht="50.25" customHeight="1">
      <c r="A126" s="99" t="s">
        <v>174</v>
      </c>
      <c r="B126" s="117" t="s">
        <v>23</v>
      </c>
      <c r="C126" s="117" t="s">
        <v>155</v>
      </c>
      <c r="D126" s="98" t="s">
        <v>7</v>
      </c>
      <c r="E126" s="104">
        <f>E128+E129+E130+E131</f>
        <v>1012</v>
      </c>
      <c r="F126" s="104">
        <f>F128+F129+F130+F131</f>
        <v>468.5</v>
      </c>
      <c r="G126" s="108">
        <f t="shared" si="6"/>
        <v>46.294466403162055</v>
      </c>
    </row>
    <row r="127" spans="1:7" ht="12.75">
      <c r="A127" s="83" t="s">
        <v>91</v>
      </c>
      <c r="B127" s="14"/>
      <c r="C127" s="84"/>
      <c r="D127" s="14"/>
      <c r="E127" s="43"/>
      <c r="F127" s="52"/>
      <c r="G127" s="52"/>
    </row>
    <row r="128" spans="1:7" ht="14.25" customHeight="1">
      <c r="A128" s="21" t="s">
        <v>147</v>
      </c>
      <c r="B128" s="14" t="s">
        <v>23</v>
      </c>
      <c r="C128" s="93" t="s">
        <v>151</v>
      </c>
      <c r="D128" s="14" t="s">
        <v>87</v>
      </c>
      <c r="E128" s="43">
        <v>890.4</v>
      </c>
      <c r="F128" s="52">
        <v>453.6</v>
      </c>
      <c r="G128" s="52">
        <f aca="true" t="shared" si="8" ref="G128:G137">F128/E128*100</f>
        <v>50.943396226415096</v>
      </c>
    </row>
    <row r="129" spans="1:7" ht="14.25" customHeight="1">
      <c r="A129" s="18" t="s">
        <v>148</v>
      </c>
      <c r="B129" s="14" t="s">
        <v>23</v>
      </c>
      <c r="C129" s="93" t="s">
        <v>152</v>
      </c>
      <c r="D129" s="14" t="s">
        <v>87</v>
      </c>
      <c r="E129" s="43">
        <v>5</v>
      </c>
      <c r="F129" s="52">
        <v>0</v>
      </c>
      <c r="G129" s="52">
        <f t="shared" si="8"/>
        <v>0</v>
      </c>
    </row>
    <row r="130" spans="1:7" ht="23.25" customHeight="1">
      <c r="A130" s="21" t="s">
        <v>149</v>
      </c>
      <c r="B130" s="14" t="s">
        <v>23</v>
      </c>
      <c r="C130" s="93" t="s">
        <v>153</v>
      </c>
      <c r="D130" s="14" t="s">
        <v>87</v>
      </c>
      <c r="E130" s="43">
        <v>0</v>
      </c>
      <c r="F130" s="52">
        <v>0</v>
      </c>
      <c r="G130" s="52">
        <v>0</v>
      </c>
    </row>
    <row r="131" spans="1:7" ht="24.75" customHeight="1">
      <c r="A131" s="18" t="s">
        <v>150</v>
      </c>
      <c r="B131" s="14" t="s">
        <v>23</v>
      </c>
      <c r="C131" s="93" t="s">
        <v>154</v>
      </c>
      <c r="D131" s="14" t="s">
        <v>87</v>
      </c>
      <c r="E131" s="43">
        <v>116.6</v>
      </c>
      <c r="F131" s="52">
        <v>14.9</v>
      </c>
      <c r="G131" s="52">
        <f t="shared" si="8"/>
        <v>12.778730703259006</v>
      </c>
    </row>
    <row r="132" spans="1:7" ht="18" customHeight="1">
      <c r="A132" s="118" t="s">
        <v>156</v>
      </c>
      <c r="B132" s="119" t="s">
        <v>157</v>
      </c>
      <c r="C132" s="120" t="s">
        <v>94</v>
      </c>
      <c r="D132" s="121" t="s">
        <v>7</v>
      </c>
      <c r="E132" s="122">
        <f aca="true" t="shared" si="9" ref="E132:F134">E133</f>
        <v>90.5</v>
      </c>
      <c r="F132" s="122">
        <f t="shared" si="9"/>
        <v>17.4</v>
      </c>
      <c r="G132" s="55">
        <f t="shared" si="8"/>
        <v>19.226519337016573</v>
      </c>
    </row>
    <row r="133" spans="1:7" ht="17.25" customHeight="1">
      <c r="A133" s="123" t="s">
        <v>158</v>
      </c>
      <c r="B133" s="124" t="s">
        <v>159</v>
      </c>
      <c r="C133" s="110" t="s">
        <v>160</v>
      </c>
      <c r="D133" s="125" t="s">
        <v>7</v>
      </c>
      <c r="E133" s="102">
        <f t="shared" si="9"/>
        <v>90.5</v>
      </c>
      <c r="F133" s="102">
        <f t="shared" si="9"/>
        <v>17.4</v>
      </c>
      <c r="G133" s="108">
        <f t="shared" si="8"/>
        <v>19.226519337016573</v>
      </c>
    </row>
    <row r="134" spans="1:7" ht="27" customHeight="1">
      <c r="A134" s="13" t="s">
        <v>65</v>
      </c>
      <c r="B134" s="126" t="s">
        <v>159</v>
      </c>
      <c r="C134" s="93" t="s">
        <v>160</v>
      </c>
      <c r="D134" s="127" t="s">
        <v>64</v>
      </c>
      <c r="E134" s="86">
        <f t="shared" si="9"/>
        <v>90.5</v>
      </c>
      <c r="F134" s="86">
        <f t="shared" si="9"/>
        <v>17.4</v>
      </c>
      <c r="G134" s="52">
        <f t="shared" si="8"/>
        <v>19.226519337016573</v>
      </c>
    </row>
    <row r="135" spans="1:7" ht="38.25" customHeight="1">
      <c r="A135" s="13" t="s">
        <v>88</v>
      </c>
      <c r="B135" s="126" t="s">
        <v>159</v>
      </c>
      <c r="C135" s="93" t="s">
        <v>160</v>
      </c>
      <c r="D135" s="127" t="s">
        <v>87</v>
      </c>
      <c r="E135" s="86">
        <v>90.5</v>
      </c>
      <c r="F135" s="52">
        <v>17.4</v>
      </c>
      <c r="G135" s="52">
        <f t="shared" si="8"/>
        <v>19.226519337016573</v>
      </c>
    </row>
    <row r="136" spans="1:7" ht="15" customHeight="1">
      <c r="A136" s="77" t="s">
        <v>35</v>
      </c>
      <c r="B136" s="78" t="s">
        <v>36</v>
      </c>
      <c r="C136" s="78" t="s">
        <v>94</v>
      </c>
      <c r="D136" s="78" t="s">
        <v>7</v>
      </c>
      <c r="E136" s="79">
        <f aca="true" t="shared" si="10" ref="E136:F139">E137</f>
        <v>1</v>
      </c>
      <c r="F136" s="79">
        <f t="shared" si="10"/>
        <v>1</v>
      </c>
      <c r="G136" s="55">
        <f t="shared" si="8"/>
        <v>100</v>
      </c>
    </row>
    <row r="137" spans="1:7" ht="27.75" customHeight="1">
      <c r="A137" s="73" t="s">
        <v>37</v>
      </c>
      <c r="B137" s="74" t="s">
        <v>24</v>
      </c>
      <c r="C137" s="74" t="s">
        <v>94</v>
      </c>
      <c r="D137" s="74" t="s">
        <v>7</v>
      </c>
      <c r="E137" s="75">
        <f t="shared" si="10"/>
        <v>1</v>
      </c>
      <c r="F137" s="75">
        <f t="shared" si="10"/>
        <v>1</v>
      </c>
      <c r="G137" s="76">
        <f t="shared" si="8"/>
        <v>100</v>
      </c>
    </row>
    <row r="138" spans="1:7" ht="78" customHeight="1">
      <c r="A138" s="56" t="s">
        <v>32</v>
      </c>
      <c r="B138" s="14" t="s">
        <v>24</v>
      </c>
      <c r="C138" s="14" t="s">
        <v>107</v>
      </c>
      <c r="D138" s="14" t="s">
        <v>7</v>
      </c>
      <c r="E138" s="43">
        <f t="shared" si="10"/>
        <v>1</v>
      </c>
      <c r="F138" s="43">
        <f t="shared" si="10"/>
        <v>1</v>
      </c>
      <c r="G138" s="52">
        <v>0</v>
      </c>
    </row>
    <row r="139" spans="1:7" ht="15.75" customHeight="1">
      <c r="A139" s="21" t="s">
        <v>75</v>
      </c>
      <c r="B139" s="14" t="s">
        <v>24</v>
      </c>
      <c r="C139" s="14" t="s">
        <v>107</v>
      </c>
      <c r="D139" s="14" t="s">
        <v>66</v>
      </c>
      <c r="E139" s="43">
        <f t="shared" si="10"/>
        <v>1</v>
      </c>
      <c r="F139" s="43">
        <f t="shared" si="10"/>
        <v>1</v>
      </c>
      <c r="G139" s="52">
        <v>0</v>
      </c>
    </row>
    <row r="140" spans="1:7" ht="15.75" customHeight="1">
      <c r="A140" s="21" t="s">
        <v>82</v>
      </c>
      <c r="B140" s="14" t="s">
        <v>24</v>
      </c>
      <c r="C140" s="14" t="s">
        <v>107</v>
      </c>
      <c r="D140" s="14" t="s">
        <v>83</v>
      </c>
      <c r="E140" s="43">
        <v>1</v>
      </c>
      <c r="F140" s="52">
        <v>1</v>
      </c>
      <c r="G140" s="52">
        <v>0</v>
      </c>
    </row>
    <row r="141" spans="1:7" ht="12.75">
      <c r="A141" s="36" t="s">
        <v>49</v>
      </c>
      <c r="B141" s="32" t="s">
        <v>50</v>
      </c>
      <c r="C141" s="32" t="s">
        <v>94</v>
      </c>
      <c r="D141" s="32" t="s">
        <v>7</v>
      </c>
      <c r="E141" s="44">
        <f>E142+E147</f>
        <v>3348</v>
      </c>
      <c r="F141" s="44">
        <f>F142+F147</f>
        <v>1108</v>
      </c>
      <c r="G141" s="50">
        <f aca="true" t="shared" si="11" ref="G141:G157">F141/E141*100</f>
        <v>33.09438470728793</v>
      </c>
    </row>
    <row r="142" spans="1:7" ht="12.75">
      <c r="A142" s="71" t="s">
        <v>51</v>
      </c>
      <c r="B142" s="68" t="s">
        <v>52</v>
      </c>
      <c r="C142" s="68" t="s">
        <v>94</v>
      </c>
      <c r="D142" s="68" t="s">
        <v>7</v>
      </c>
      <c r="E142" s="46">
        <f>E143</f>
        <v>2913.2</v>
      </c>
      <c r="F142" s="69">
        <f>F143</f>
        <v>1000</v>
      </c>
      <c r="G142" s="69">
        <f t="shared" si="11"/>
        <v>34.32651379925855</v>
      </c>
    </row>
    <row r="143" spans="1:7" ht="78.75" customHeight="1">
      <c r="A143" s="56" t="s">
        <v>32</v>
      </c>
      <c r="B143" s="14" t="s">
        <v>52</v>
      </c>
      <c r="C143" s="14" t="s">
        <v>107</v>
      </c>
      <c r="D143" s="14" t="s">
        <v>7</v>
      </c>
      <c r="E143" s="43">
        <f>E144</f>
        <v>2913.2</v>
      </c>
      <c r="F143" s="43">
        <f>F144</f>
        <v>1000</v>
      </c>
      <c r="G143" s="52">
        <f t="shared" si="11"/>
        <v>34.32651379925855</v>
      </c>
    </row>
    <row r="144" spans="1:7" ht="14.25" customHeight="1">
      <c r="A144" s="92" t="s">
        <v>75</v>
      </c>
      <c r="B144" s="127" t="s">
        <v>52</v>
      </c>
      <c r="C144" s="14" t="s">
        <v>107</v>
      </c>
      <c r="D144" s="14" t="s">
        <v>66</v>
      </c>
      <c r="E144" s="43">
        <f>E146+E145</f>
        <v>2913.2</v>
      </c>
      <c r="F144" s="43">
        <f>F146+F145</f>
        <v>1000</v>
      </c>
      <c r="G144" s="52">
        <f t="shared" si="11"/>
        <v>34.32651379925855</v>
      </c>
    </row>
    <row r="145" spans="1:7" ht="24" customHeight="1">
      <c r="A145" s="128" t="s">
        <v>76</v>
      </c>
      <c r="B145" s="129" t="s">
        <v>52</v>
      </c>
      <c r="C145" s="14" t="s">
        <v>107</v>
      </c>
      <c r="D145" s="14" t="s">
        <v>66</v>
      </c>
      <c r="E145" s="43">
        <v>1161.5</v>
      </c>
      <c r="F145" s="52">
        <v>600</v>
      </c>
      <c r="G145" s="52">
        <f t="shared" si="11"/>
        <v>51.657339647008186</v>
      </c>
    </row>
    <row r="146" spans="1:7" ht="18" customHeight="1">
      <c r="A146" s="92" t="s">
        <v>82</v>
      </c>
      <c r="B146" s="93" t="s">
        <v>52</v>
      </c>
      <c r="C146" s="14" t="s">
        <v>107</v>
      </c>
      <c r="D146" s="14" t="s">
        <v>83</v>
      </c>
      <c r="E146" s="43">
        <v>1751.7</v>
      </c>
      <c r="F146" s="52">
        <v>400</v>
      </c>
      <c r="G146" s="52">
        <f t="shared" si="11"/>
        <v>22.834960324256436</v>
      </c>
    </row>
    <row r="147" spans="1:7" ht="24">
      <c r="A147" s="73" t="s">
        <v>61</v>
      </c>
      <c r="B147" s="74" t="s">
        <v>60</v>
      </c>
      <c r="C147" s="68" t="s">
        <v>94</v>
      </c>
      <c r="D147" s="68" t="s">
        <v>7</v>
      </c>
      <c r="E147" s="46">
        <f aca="true" t="shared" si="12" ref="E147:F149">E148</f>
        <v>434.8</v>
      </c>
      <c r="F147" s="46">
        <f t="shared" si="12"/>
        <v>108</v>
      </c>
      <c r="G147" s="69">
        <f>F147/E147*100</f>
        <v>24.83900643974241</v>
      </c>
    </row>
    <row r="148" spans="1:7" ht="78" customHeight="1">
      <c r="A148" s="56" t="s">
        <v>32</v>
      </c>
      <c r="B148" s="14" t="s">
        <v>60</v>
      </c>
      <c r="C148" s="14" t="s">
        <v>107</v>
      </c>
      <c r="D148" s="14" t="s">
        <v>7</v>
      </c>
      <c r="E148" s="43">
        <f t="shared" si="12"/>
        <v>434.8</v>
      </c>
      <c r="F148" s="43">
        <f t="shared" si="12"/>
        <v>108</v>
      </c>
      <c r="G148" s="52">
        <f>F148/E148*100</f>
        <v>24.83900643974241</v>
      </c>
    </row>
    <row r="149" spans="1:7" ht="12.75">
      <c r="A149" s="21" t="s">
        <v>75</v>
      </c>
      <c r="B149" s="14" t="s">
        <v>60</v>
      </c>
      <c r="C149" s="14" t="s">
        <v>107</v>
      </c>
      <c r="D149" s="14" t="s">
        <v>66</v>
      </c>
      <c r="E149" s="43">
        <f t="shared" si="12"/>
        <v>434.8</v>
      </c>
      <c r="F149" s="43">
        <f t="shared" si="12"/>
        <v>108</v>
      </c>
      <c r="G149" s="52">
        <f>F149/E149*100</f>
        <v>24.83900643974241</v>
      </c>
    </row>
    <row r="150" spans="1:7" ht="12.75">
      <c r="A150" s="21" t="s">
        <v>82</v>
      </c>
      <c r="B150" s="14" t="s">
        <v>60</v>
      </c>
      <c r="C150" s="14" t="s">
        <v>107</v>
      </c>
      <c r="D150" s="14" t="s">
        <v>83</v>
      </c>
      <c r="E150" s="43">
        <v>434.8</v>
      </c>
      <c r="F150" s="52">
        <v>108</v>
      </c>
      <c r="G150" s="52">
        <f>F150/E150*100</f>
        <v>24.83900643974241</v>
      </c>
    </row>
    <row r="151" spans="1:7" s="20" customFormat="1" ht="16.5" customHeight="1">
      <c r="A151" s="36" t="s">
        <v>25</v>
      </c>
      <c r="B151" s="32" t="s">
        <v>26</v>
      </c>
      <c r="C151" s="32" t="s">
        <v>94</v>
      </c>
      <c r="D151" s="32" t="s">
        <v>7</v>
      </c>
      <c r="E151" s="44">
        <f>E152</f>
        <v>321.8</v>
      </c>
      <c r="F151" s="44">
        <f>F152</f>
        <v>169.8</v>
      </c>
      <c r="G151" s="50">
        <f t="shared" si="11"/>
        <v>52.76569297700435</v>
      </c>
    </row>
    <row r="152" spans="1:7" s="17" customFormat="1" ht="14.25" customHeight="1">
      <c r="A152" s="37" t="s">
        <v>27</v>
      </c>
      <c r="B152" s="26" t="s">
        <v>28</v>
      </c>
      <c r="C152" s="26" t="s">
        <v>94</v>
      </c>
      <c r="D152" s="26" t="s">
        <v>7</v>
      </c>
      <c r="E152" s="42">
        <f>E157</f>
        <v>321.8</v>
      </c>
      <c r="F152" s="42">
        <f>F157</f>
        <v>169.8</v>
      </c>
      <c r="G152" s="51">
        <f t="shared" si="11"/>
        <v>52.76569297700435</v>
      </c>
    </row>
    <row r="153" spans="1:7" ht="24">
      <c r="A153" s="134" t="s">
        <v>86</v>
      </c>
      <c r="B153" s="98" t="s">
        <v>28</v>
      </c>
      <c r="C153" s="98" t="s">
        <v>94</v>
      </c>
      <c r="D153" s="98" t="s">
        <v>7</v>
      </c>
      <c r="E153" s="102">
        <f aca="true" t="shared" si="13" ref="E153:F156">E154</f>
        <v>321.8</v>
      </c>
      <c r="F153" s="102">
        <f t="shared" si="13"/>
        <v>169.8</v>
      </c>
      <c r="G153" s="105">
        <f t="shared" si="11"/>
        <v>52.76569297700435</v>
      </c>
    </row>
    <row r="154" spans="1:7" ht="36">
      <c r="A154" s="135" t="s">
        <v>105</v>
      </c>
      <c r="B154" s="98" t="s">
        <v>28</v>
      </c>
      <c r="C154" s="98" t="s">
        <v>106</v>
      </c>
      <c r="D154" s="98" t="s">
        <v>7</v>
      </c>
      <c r="E154" s="102">
        <f t="shared" si="13"/>
        <v>321.8</v>
      </c>
      <c r="F154" s="102">
        <f t="shared" si="13"/>
        <v>169.8</v>
      </c>
      <c r="G154" s="105">
        <f t="shared" si="11"/>
        <v>52.76569297700435</v>
      </c>
    </row>
    <row r="155" spans="1:7" ht="22.5">
      <c r="A155" s="80" t="s">
        <v>161</v>
      </c>
      <c r="B155" s="14" t="s">
        <v>28</v>
      </c>
      <c r="C155" s="14" t="s">
        <v>162</v>
      </c>
      <c r="D155" s="14" t="s">
        <v>7</v>
      </c>
      <c r="E155" s="86">
        <f t="shared" si="13"/>
        <v>321.8</v>
      </c>
      <c r="F155" s="86">
        <f t="shared" si="13"/>
        <v>169.8</v>
      </c>
      <c r="G155" s="53">
        <f t="shared" si="11"/>
        <v>52.76569297700435</v>
      </c>
    </row>
    <row r="156" spans="1:7" ht="24.75" customHeight="1">
      <c r="A156" s="132" t="s">
        <v>92</v>
      </c>
      <c r="B156" s="84" t="s">
        <v>28</v>
      </c>
      <c r="C156" s="14" t="s">
        <v>162</v>
      </c>
      <c r="D156" s="14" t="s">
        <v>77</v>
      </c>
      <c r="E156" s="86">
        <f t="shared" si="13"/>
        <v>321.8</v>
      </c>
      <c r="F156" s="86">
        <f t="shared" si="13"/>
        <v>169.8</v>
      </c>
      <c r="G156" s="53">
        <f t="shared" si="11"/>
        <v>52.76569297700435</v>
      </c>
    </row>
    <row r="157" spans="1:7" ht="24.75" customHeight="1">
      <c r="A157" s="92" t="s">
        <v>93</v>
      </c>
      <c r="B157" s="133" t="s">
        <v>28</v>
      </c>
      <c r="C157" s="14" t="s">
        <v>162</v>
      </c>
      <c r="D157" s="127" t="s">
        <v>163</v>
      </c>
      <c r="E157" s="86">
        <v>321.8</v>
      </c>
      <c r="F157" s="52">
        <v>169.8</v>
      </c>
      <c r="G157" s="53">
        <f t="shared" si="11"/>
        <v>52.76569297700435</v>
      </c>
    </row>
    <row r="158" spans="1:7" s="20" customFormat="1" ht="17.25" customHeight="1">
      <c r="A158" s="130" t="s">
        <v>53</v>
      </c>
      <c r="B158" s="120" t="s">
        <v>29</v>
      </c>
      <c r="C158" s="131" t="s">
        <v>94</v>
      </c>
      <c r="D158" s="32" t="s">
        <v>7</v>
      </c>
      <c r="E158" s="44">
        <v>26.6</v>
      </c>
      <c r="F158" s="55">
        <v>17.3</v>
      </c>
      <c r="G158" s="55">
        <f aca="true" t="shared" si="14" ref="G158:G163">F158/E158*100</f>
        <v>65.0375939849624</v>
      </c>
    </row>
    <row r="159" spans="1:7" s="20" customFormat="1" ht="15.75" customHeight="1">
      <c r="A159" s="60" t="s">
        <v>54</v>
      </c>
      <c r="B159" s="61">
        <v>1101</v>
      </c>
      <c r="C159" s="62" t="s">
        <v>94</v>
      </c>
      <c r="D159" s="62" t="s">
        <v>7</v>
      </c>
      <c r="E159" s="63">
        <v>26.6</v>
      </c>
      <c r="F159" s="54">
        <v>17.3</v>
      </c>
      <c r="G159" s="54">
        <f t="shared" si="14"/>
        <v>65.0375939849624</v>
      </c>
    </row>
    <row r="160" spans="1:7" s="16" customFormat="1" ht="82.5" customHeight="1">
      <c r="A160" s="56" t="s">
        <v>32</v>
      </c>
      <c r="B160" s="57" t="s">
        <v>55</v>
      </c>
      <c r="C160" s="57" t="s">
        <v>107</v>
      </c>
      <c r="D160" s="57" t="s">
        <v>7</v>
      </c>
      <c r="E160" s="58">
        <v>26.6</v>
      </c>
      <c r="F160" s="59">
        <v>17.3</v>
      </c>
      <c r="G160" s="53">
        <f t="shared" si="14"/>
        <v>65.0375939849624</v>
      </c>
    </row>
    <row r="161" spans="1:7" s="12" customFormat="1" ht="15.75" customHeight="1">
      <c r="A161" s="19" t="s">
        <v>75</v>
      </c>
      <c r="B161" s="14" t="s">
        <v>55</v>
      </c>
      <c r="C161" s="14" t="s">
        <v>107</v>
      </c>
      <c r="D161" s="14" t="s">
        <v>66</v>
      </c>
      <c r="E161" s="43">
        <v>26.6</v>
      </c>
      <c r="F161" s="53">
        <v>17.3</v>
      </c>
      <c r="G161" s="52">
        <f t="shared" si="14"/>
        <v>65.0375939849624</v>
      </c>
    </row>
    <row r="162" spans="1:7" s="12" customFormat="1" ht="15.75" customHeight="1">
      <c r="A162" s="19" t="s">
        <v>82</v>
      </c>
      <c r="B162" s="14" t="s">
        <v>28</v>
      </c>
      <c r="C162" s="14" t="s">
        <v>107</v>
      </c>
      <c r="D162" s="14" t="s">
        <v>83</v>
      </c>
      <c r="E162" s="43">
        <v>26.6</v>
      </c>
      <c r="F162" s="53">
        <v>17.3</v>
      </c>
      <c r="G162" s="52">
        <f t="shared" si="14"/>
        <v>65.0375939849624</v>
      </c>
    </row>
    <row r="163" spans="1:7" s="22" customFormat="1" ht="18" customHeight="1">
      <c r="A163" s="38" t="s">
        <v>30</v>
      </c>
      <c r="B163" s="39" t="s">
        <v>31</v>
      </c>
      <c r="C163" s="39" t="s">
        <v>6</v>
      </c>
      <c r="D163" s="39" t="s">
        <v>7</v>
      </c>
      <c r="E163" s="47">
        <f>E16+E53+E60+E86+E113+E132+E136+E141+E151+E158</f>
        <v>10341.9</v>
      </c>
      <c r="F163" s="47">
        <f>F16+F53+F60+F86+F113+F132+F136+F141+F151+F158</f>
        <v>4315.5</v>
      </c>
      <c r="G163" s="72">
        <f t="shared" si="14"/>
        <v>41.72830911147855</v>
      </c>
    </row>
    <row r="164" spans="1:5" ht="12.75">
      <c r="A164" s="23"/>
      <c r="B164" s="5"/>
      <c r="C164" s="6"/>
      <c r="D164" s="6"/>
      <c r="E164" s="24"/>
    </row>
  </sheetData>
  <sheetProtection/>
  <mergeCells count="14">
    <mergeCell ref="D13:D14"/>
    <mergeCell ref="C3:G3"/>
    <mergeCell ref="C5:G5"/>
    <mergeCell ref="G13:G14"/>
    <mergeCell ref="C1:G1"/>
    <mergeCell ref="A9:G10"/>
    <mergeCell ref="A11:E11"/>
    <mergeCell ref="F13:F14"/>
    <mergeCell ref="E13:E14"/>
    <mergeCell ref="C2:G2"/>
    <mergeCell ref="C4:G4"/>
    <mergeCell ref="A13:A14"/>
    <mergeCell ref="B13:B14"/>
    <mergeCell ref="C13:C14"/>
  </mergeCells>
  <printOptions horizontalCentered="1"/>
  <pageMargins left="0.5701388888888889" right="0.31527777777777777" top="0.1902777777777778" bottom="0.3701388888888889" header="0.33" footer="0.1701388888888889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Diakov</cp:lastModifiedBy>
  <cp:lastPrinted>2018-04-09T06:27:55Z</cp:lastPrinted>
  <dcterms:created xsi:type="dcterms:W3CDTF">2008-10-13T07:19:25Z</dcterms:created>
  <dcterms:modified xsi:type="dcterms:W3CDTF">2020-08-03T07:30:58Z</dcterms:modified>
  <cp:category/>
  <cp:version/>
  <cp:contentType/>
  <cp:contentStatus/>
</cp:coreProperties>
</file>